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0" windowWidth="25600" windowHeight="14240" activeTab="3"/>
  </bookViews>
  <sheets>
    <sheet name="Grain" sheetId="1" r:id="rId1"/>
    <sheet name="Sheet2" sheetId="2" r:id="rId2"/>
    <sheet name="Sheet3" sheetId="3" r:id="rId3"/>
    <sheet name="Sheet1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2" i="4" l="1"/>
  <c r="B189" i="4"/>
  <c r="B186" i="4"/>
  <c r="B183" i="4"/>
  <c r="B180" i="4"/>
  <c r="B177" i="4"/>
  <c r="B174" i="4"/>
  <c r="B171" i="4"/>
  <c r="B168" i="4"/>
  <c r="B165" i="4"/>
  <c r="B162" i="4"/>
  <c r="B159" i="4"/>
  <c r="B156" i="4"/>
  <c r="B153" i="4"/>
  <c r="B150" i="4"/>
  <c r="B147" i="4"/>
  <c r="B144" i="4"/>
  <c r="B141" i="4"/>
  <c r="B138" i="4"/>
  <c r="B135" i="4"/>
  <c r="B132" i="4"/>
  <c r="B129" i="4"/>
  <c r="B126" i="4"/>
  <c r="B123" i="4"/>
  <c r="B120" i="4"/>
  <c r="B117" i="4"/>
  <c r="B114" i="4"/>
  <c r="B111" i="4"/>
  <c r="B108" i="4"/>
  <c r="B105" i="4"/>
  <c r="B102" i="4"/>
  <c r="B99" i="4"/>
  <c r="B96" i="4"/>
  <c r="B93" i="4"/>
  <c r="B90" i="4"/>
  <c r="B87" i="4"/>
  <c r="B84" i="4"/>
  <c r="B81" i="4"/>
  <c r="B78" i="4"/>
  <c r="B75" i="4"/>
  <c r="B72" i="4"/>
  <c r="B69" i="4"/>
  <c r="B66" i="4"/>
  <c r="B63" i="4"/>
  <c r="B60" i="4"/>
  <c r="B57" i="4"/>
  <c r="B54" i="4"/>
  <c r="B51" i="4"/>
  <c r="B48" i="4"/>
  <c r="B45" i="4"/>
  <c r="B42" i="4"/>
  <c r="B39" i="4"/>
  <c r="B36" i="4"/>
  <c r="B33" i="4"/>
  <c r="B30" i="4"/>
  <c r="B27" i="4"/>
  <c r="B24" i="4"/>
  <c r="B21" i="4"/>
  <c r="B18" i="4"/>
  <c r="B15" i="4"/>
  <c r="B12" i="4"/>
  <c r="A181" i="4"/>
  <c r="A178" i="4"/>
  <c r="A175" i="4"/>
  <c r="A172" i="4"/>
  <c r="A169" i="4"/>
  <c r="A166" i="4"/>
  <c r="A163" i="4"/>
  <c r="A160" i="4"/>
  <c r="A157" i="4"/>
  <c r="A154" i="4"/>
  <c r="A151" i="4"/>
  <c r="A148" i="4"/>
  <c r="A145" i="4"/>
  <c r="A142" i="4"/>
  <c r="A139" i="4"/>
  <c r="A136" i="4"/>
  <c r="A115" i="4"/>
  <c r="A112" i="4"/>
  <c r="A109" i="4"/>
  <c r="A106" i="4"/>
  <c r="A103" i="4"/>
  <c r="A100" i="4"/>
  <c r="A97" i="4"/>
  <c r="A94" i="4"/>
  <c r="A91" i="4"/>
  <c r="A88" i="4"/>
  <c r="A85" i="4"/>
  <c r="A82" i="4"/>
  <c r="A79" i="4"/>
  <c r="A76" i="4"/>
  <c r="A73" i="4"/>
  <c r="A70" i="4"/>
  <c r="A49" i="4"/>
  <c r="A46" i="4"/>
  <c r="A43" i="4"/>
  <c r="A40" i="4"/>
  <c r="A37" i="4"/>
  <c r="A34" i="4"/>
  <c r="A31" i="4"/>
  <c r="A28" i="4"/>
  <c r="A25" i="4"/>
  <c r="A22" i="4"/>
  <c r="A19" i="4"/>
  <c r="A16" i="4"/>
  <c r="A13" i="4"/>
  <c r="A10" i="4"/>
  <c r="B9" i="4"/>
  <c r="A7" i="4"/>
  <c r="B6" i="4"/>
  <c r="A4" i="4"/>
  <c r="I45" i="3"/>
  <c r="I21" i="3"/>
  <c r="I39" i="3"/>
  <c r="N76" i="1"/>
  <c r="N70" i="1"/>
  <c r="N67" i="1"/>
  <c r="N61" i="1"/>
  <c r="H7" i="2"/>
  <c r="I7" i="2"/>
  <c r="H17" i="2"/>
  <c r="I17" i="2"/>
  <c r="U12" i="1"/>
  <c r="E8" i="1"/>
  <c r="H10" i="1"/>
  <c r="I10" i="1"/>
  <c r="F8" i="1"/>
  <c r="J10" i="1"/>
  <c r="E3" i="1"/>
  <c r="F3" i="1"/>
  <c r="H5" i="1"/>
  <c r="I5" i="1"/>
  <c r="J5" i="1"/>
  <c r="M8" i="1"/>
  <c r="N8" i="1"/>
  <c r="M3" i="1"/>
  <c r="N3" i="1"/>
  <c r="H8" i="1"/>
  <c r="I8" i="1"/>
  <c r="H3" i="1"/>
  <c r="I3" i="1"/>
  <c r="J8" i="1"/>
  <c r="J3" i="1"/>
</calcChain>
</file>

<file path=xl/sharedStrings.xml><?xml version="1.0" encoding="utf-8"?>
<sst xmlns="http://schemas.openxmlformats.org/spreadsheetml/2006/main" count="440" uniqueCount="292">
  <si>
    <t>SV4960P</t>
  </si>
  <si>
    <t>SV4970P</t>
  </si>
  <si>
    <t>SV41070C</t>
  </si>
  <si>
    <t>SV41080C</t>
  </si>
  <si>
    <t>B</t>
  </si>
  <si>
    <t>S</t>
  </si>
  <si>
    <t>Credit</t>
  </si>
  <si>
    <t>Goal</t>
  </si>
  <si>
    <t>Debit</t>
  </si>
  <si>
    <t>Cntrcts</t>
  </si>
  <si>
    <t>Enter</t>
  </si>
  <si>
    <t>Call</t>
  </si>
  <si>
    <t>Put</t>
  </si>
  <si>
    <t>Debit (Proj)</t>
  </si>
  <si>
    <t>Stop</t>
  </si>
  <si>
    <t>Profit / (Loss)</t>
  </si>
  <si>
    <t>ROM</t>
  </si>
  <si>
    <t>margin</t>
  </si>
  <si>
    <t>profit</t>
  </si>
  <si>
    <t>BRIAN's Account Overview</t>
  </si>
  <si>
    <t>As of 9/8/2014 4:05:12 PM ET.</t>
  </si>
  <si>
    <t xml:space="preserve">Account </t>
  </si>
  <si>
    <t xml:space="preserve">Traders JournalJournal    PrintPrint  </t>
  </si>
  <si>
    <t xml:space="preserve"> CustomizeCustomize       RefreshAuto Refresh</t>
  </si>
  <si>
    <t>Account Balances</t>
  </si>
  <si>
    <t>More Detail</t>
  </si>
  <si>
    <t>Account Value</t>
  </si>
  <si>
    <t>Current Position Value</t>
  </si>
  <si>
    <t>Money Markets &amp; Cash1</t>
  </si>
  <si>
    <t xml:space="preserve">Futures Cash  </t>
  </si>
  <si>
    <t>Stock Buying Power</t>
  </si>
  <si>
    <t>Option Buying Power</t>
  </si>
  <si>
    <t>Futures Buying Power</t>
  </si>
  <si>
    <t>Watch Lists</t>
  </si>
  <si>
    <t>Symbol</t>
  </si>
  <si>
    <t>Last</t>
  </si>
  <si>
    <t>Bid</t>
  </si>
  <si>
    <t>Ask</t>
  </si>
  <si>
    <t>Chg</t>
  </si>
  <si>
    <t>Actions</t>
  </si>
  <si>
    <t>$DJI</t>
  </si>
  <si>
    <t>Trade | Chain | More</t>
  </si>
  <si>
    <t>CZ14</t>
  </si>
  <si>
    <t>LCV14</t>
  </si>
  <si>
    <t>LHV14</t>
  </si>
  <si>
    <t>SX14</t>
  </si>
  <si>
    <t>WZ14</t>
  </si>
  <si>
    <t>Open Orders</t>
  </si>
  <si>
    <t>All Orders</t>
  </si>
  <si>
    <t>Order</t>
  </si>
  <si>
    <t>Description</t>
  </si>
  <si>
    <t>Action</t>
  </si>
  <si>
    <t>Qty</t>
  </si>
  <si>
    <t>Type</t>
  </si>
  <si>
    <t>CZ4375C</t>
  </si>
  <si>
    <t>C DEC 2014 375 Call</t>
  </si>
  <si>
    <t>Buy To Close</t>
  </si>
  <si>
    <t>Limit/Buy 0.375</t>
  </si>
  <si>
    <t>CZ4380C</t>
  </si>
  <si>
    <t>C DEC 2014 380 Call</t>
  </si>
  <si>
    <t>Sell To Close</t>
  </si>
  <si>
    <t>Account Positions</t>
  </si>
  <si>
    <t>Price</t>
  </si>
  <si>
    <t>Value</t>
  </si>
  <si>
    <t>CZ4375C *</t>
  </si>
  <si>
    <t>Trade | Chain</t>
  </si>
  <si>
    <t>CZ4380C *</t>
  </si>
  <si>
    <t>comm</t>
  </si>
  <si>
    <t>Trade Date</t>
  </si>
  <si>
    <t>Indicator</t>
  </si>
  <si>
    <t>Symbol/Desc</t>
  </si>
  <si>
    <t>Commission</t>
  </si>
  <si>
    <t>Net Amount</t>
  </si>
  <si>
    <t>Gain Loss</t>
  </si>
  <si>
    <t>F</t>
  </si>
  <si>
    <t>BTC</t>
  </si>
  <si>
    <t>CZ4375C - C DEC 2014 375 Call</t>
  </si>
  <si>
    <t>STO</t>
  </si>
  <si>
    <t>STC</t>
  </si>
  <si>
    <t>CZ4380C - C DEC 2014 380 Call</t>
  </si>
  <si>
    <t>BTO</t>
  </si>
  <si>
    <t>WZ4560C - W DEC 2014 560 Call</t>
  </si>
  <si>
    <t>WZ4570C - W DEC 2014 570 Call</t>
  </si>
  <si>
    <t>370C</t>
  </si>
  <si>
    <t>360C</t>
  </si>
  <si>
    <t>bid</t>
  </si>
  <si>
    <t>ask</t>
  </si>
  <si>
    <t>s</t>
  </si>
  <si>
    <t>b</t>
  </si>
  <si>
    <t>sell calls for falling prices</t>
  </si>
  <si>
    <t>open/sell</t>
  </si>
  <si>
    <t>close/buy</t>
  </si>
  <si>
    <t>300P</t>
  </si>
  <si>
    <t>310P</t>
  </si>
  <si>
    <t>sell puts for rising prices</t>
  </si>
  <si>
    <t>Symbol/Desc.</t>
  </si>
  <si>
    <t>Comm.</t>
  </si>
  <si>
    <t>Gain/Loss for symbol</t>
  </si>
  <si>
    <t>CZ4360C - C DEC 2014 360 Call</t>
  </si>
  <si>
    <t>CZ4370C - C DEC 2014 370 Call</t>
  </si>
  <si>
    <t>Total Realized Gain/Loss for CZ4380C</t>
  </si>
  <si>
    <t>SX41000C - S NOV 2014 1000 Call</t>
  </si>
  <si>
    <t>SX4990C - S NOV 2014 990 Call</t>
  </si>
  <si>
    <t>Total Realized Gain/Loss for SX4990C</t>
  </si>
  <si>
    <t>Total Realized Gain/Loss for WZ4570C</t>
  </si>
  <si>
    <t>Total Realized Gain/Loss</t>
  </si>
  <si>
    <t>Credit Spread Options</t>
  </si>
  <si>
    <t>Sell Naked Options
(sell call - assigned short position)
(sell put - assigned long position)</t>
  </si>
  <si>
    <t>months</t>
  </si>
  <si>
    <t>contracts/trade</t>
  </si>
  <si>
    <t>projected annual</t>
  </si>
  <si>
    <t>15 trades/mo at $200 profit each</t>
  </si>
  <si>
    <t>240C</t>
  </si>
  <si>
    <t>Trade CX4240C;C</t>
  </si>
  <si>
    <t>240P</t>
  </si>
  <si>
    <t>Trade CX4240P;P</t>
  </si>
  <si>
    <t>245C</t>
  </si>
  <si>
    <t>Trade CX4245C;C</t>
  </si>
  <si>
    <t>245P</t>
  </si>
  <si>
    <t>Trade CX4245P;P</t>
  </si>
  <si>
    <t>250C</t>
  </si>
  <si>
    <t>Trade CX4250C;C</t>
  </si>
  <si>
    <t>250P</t>
  </si>
  <si>
    <t>Trade CX4250P;P</t>
  </si>
  <si>
    <t>255C</t>
  </si>
  <si>
    <t>Trade CX4255C;C</t>
  </si>
  <si>
    <t>255P</t>
  </si>
  <si>
    <t>Trade CX4255P;P</t>
  </si>
  <si>
    <t>260C</t>
  </si>
  <si>
    <t>Trade CX4260C;C</t>
  </si>
  <si>
    <t>260P</t>
  </si>
  <si>
    <t>Trade CX4260P;P</t>
  </si>
  <si>
    <t>265C</t>
  </si>
  <si>
    <t>Trade CX4265C;C</t>
  </si>
  <si>
    <t>265P</t>
  </si>
  <si>
    <t>Trade CX4265P;P</t>
  </si>
  <si>
    <t>270C</t>
  </si>
  <si>
    <t>Trade CX4270C;C</t>
  </si>
  <si>
    <t>270P</t>
  </si>
  <si>
    <t>Trade CX4270P;P</t>
  </si>
  <si>
    <t>275C</t>
  </si>
  <si>
    <t>Trade CX4275C;C</t>
  </si>
  <si>
    <t>275P</t>
  </si>
  <si>
    <t>Trade CX4275P;P</t>
  </si>
  <si>
    <t>280C</t>
  </si>
  <si>
    <t>Trade CX4280C;C</t>
  </si>
  <si>
    <t>280P</t>
  </si>
  <si>
    <t>Trade CX4280P;P</t>
  </si>
  <si>
    <t>285C</t>
  </si>
  <si>
    <t>Trade CX4285C;C</t>
  </si>
  <si>
    <t>285P</t>
  </si>
  <si>
    <t>Trade CX4285P;P</t>
  </si>
  <si>
    <t>290C</t>
  </si>
  <si>
    <t>Trade CX4290C;C</t>
  </si>
  <si>
    <t>290P</t>
  </si>
  <si>
    <t>Trade CX4290P;P</t>
  </si>
  <si>
    <t>295C</t>
  </si>
  <si>
    <t>Trade CX4295C;C</t>
  </si>
  <si>
    <t>295P</t>
  </si>
  <si>
    <t>Trade CX4295P;P</t>
  </si>
  <si>
    <t>300C</t>
  </si>
  <si>
    <t>Trade CX4300C;C</t>
  </si>
  <si>
    <t>Trade CX4300P;P</t>
  </si>
  <si>
    <t>305C</t>
  </si>
  <si>
    <t>Trade CX4305C;C</t>
  </si>
  <si>
    <t>305P</t>
  </si>
  <si>
    <t>Trade CX4305P;P</t>
  </si>
  <si>
    <t>310C</t>
  </si>
  <si>
    <t>Trade CX4310C;C</t>
  </si>
  <si>
    <t>Trade CX4310P;P</t>
  </si>
  <si>
    <t>315C</t>
  </si>
  <si>
    <t>Trade CX4315C;C</t>
  </si>
  <si>
    <t>315P</t>
  </si>
  <si>
    <t>Trade CX4315P;P</t>
  </si>
  <si>
    <t>320C</t>
  </si>
  <si>
    <t>Trade CX4320C;C</t>
  </si>
  <si>
    <t>320P</t>
  </si>
  <si>
    <t>Trade CX4320P;P</t>
  </si>
  <si>
    <t>325C</t>
  </si>
  <si>
    <t>Trade CX4325C;C</t>
  </si>
  <si>
    <t>325P</t>
  </si>
  <si>
    <t>Trade CX4325P;P</t>
  </si>
  <si>
    <t>330C</t>
  </si>
  <si>
    <t>Trade CX4330C;C</t>
  </si>
  <si>
    <t>330P</t>
  </si>
  <si>
    <t>Trade CX4330P;P</t>
  </si>
  <si>
    <t>335C</t>
  </si>
  <si>
    <t>Trade CX4335C;C</t>
  </si>
  <si>
    <t>335P</t>
  </si>
  <si>
    <t>Trade CX4335P;P</t>
  </si>
  <si>
    <t>340C</t>
  </si>
  <si>
    <t>Trade CX4340C;C</t>
  </si>
  <si>
    <t>340P</t>
  </si>
  <si>
    <t>Trade CX4340P;P</t>
  </si>
  <si>
    <t>345C</t>
  </si>
  <si>
    <t>Trade CX4345C;C</t>
  </si>
  <si>
    <t>345P</t>
  </si>
  <si>
    <t>Trade CX4345P;P</t>
  </si>
  <si>
    <t>350C</t>
  </si>
  <si>
    <t>Trade CX4350C;C</t>
  </si>
  <si>
    <t>350P</t>
  </si>
  <si>
    <t>Trade CX4350P;P</t>
  </si>
  <si>
    <t>355C</t>
  </si>
  <si>
    <t>Trade CX4355C;C</t>
  </si>
  <si>
    <t>355P</t>
  </si>
  <si>
    <t>Trade CX4355P;P</t>
  </si>
  <si>
    <t>Trade CX4360C;C</t>
  </si>
  <si>
    <t>360P</t>
  </si>
  <si>
    <t>Trade CX4360P;P</t>
  </si>
  <si>
    <t>365C</t>
  </si>
  <si>
    <t>Trade CX4365C;C</t>
  </si>
  <si>
    <t>365P</t>
  </si>
  <si>
    <t>Trade CX4365P;P</t>
  </si>
  <si>
    <t>Trade CX4370C;C</t>
  </si>
  <si>
    <t>370P</t>
  </si>
  <si>
    <t>Trade CX4370P;P</t>
  </si>
  <si>
    <t>375C</t>
  </si>
  <si>
    <t>Trade CX4375C;C</t>
  </si>
  <si>
    <t>375P</t>
  </si>
  <si>
    <t>Trade CX4375P;P</t>
  </si>
  <si>
    <t>380C</t>
  </si>
  <si>
    <t>Trade CX4380C;C</t>
  </si>
  <si>
    <t>380P</t>
  </si>
  <si>
    <t>Trade CX4380P;P</t>
  </si>
  <si>
    <t>385C</t>
  </si>
  <si>
    <t>Trade CX4385C;C</t>
  </si>
  <si>
    <t>385P</t>
  </si>
  <si>
    <t>Trade CX4385P;P</t>
  </si>
  <si>
    <t>390C</t>
  </si>
  <si>
    <t>Trade CX4390C;C</t>
  </si>
  <si>
    <t>390P</t>
  </si>
  <si>
    <t>Trade CX4390P;P</t>
  </si>
  <si>
    <t>395C</t>
  </si>
  <si>
    <t>Trade CX4395C;C</t>
  </si>
  <si>
    <t>395P</t>
  </si>
  <si>
    <t>Trade CX4395P;P</t>
  </si>
  <si>
    <t>400C</t>
  </si>
  <si>
    <t>Trade CX4400C;C</t>
  </si>
  <si>
    <t>400P</t>
  </si>
  <si>
    <t>Trade CX4400P;P</t>
  </si>
  <si>
    <t>405C</t>
  </si>
  <si>
    <t>Trade CX4405C;C</t>
  </si>
  <si>
    <t>405P</t>
  </si>
  <si>
    <t>Trade CX4405P;P</t>
  </si>
  <si>
    <t>410C</t>
  </si>
  <si>
    <t>Trade CX4410C;C</t>
  </si>
  <si>
    <t>410P</t>
  </si>
  <si>
    <t>Trade CX4410P;P</t>
  </si>
  <si>
    <t>415C</t>
  </si>
  <si>
    <t>Trade CX4415C;C</t>
  </si>
  <si>
    <t>415P</t>
  </si>
  <si>
    <t>Trade CX4415P;P</t>
  </si>
  <si>
    <t>420C</t>
  </si>
  <si>
    <t>Trade CX4420C;C</t>
  </si>
  <si>
    <t>420P</t>
  </si>
  <si>
    <t>Trade CX4420P;P</t>
  </si>
  <si>
    <t>425C</t>
  </si>
  <si>
    <t>Trade CX4425C;C</t>
  </si>
  <si>
    <t>425P</t>
  </si>
  <si>
    <t>Trade CX4425P;P</t>
  </si>
  <si>
    <t>430C</t>
  </si>
  <si>
    <t>Trade CX4430C;C</t>
  </si>
  <si>
    <t>430P</t>
  </si>
  <si>
    <t>Trade CX4430P;P</t>
  </si>
  <si>
    <t>435C</t>
  </si>
  <si>
    <t>Trade CX4435C;C</t>
  </si>
  <si>
    <t>435P</t>
  </si>
  <si>
    <t>Trade CX4435P;P</t>
  </si>
  <si>
    <t>440C</t>
  </si>
  <si>
    <t>Trade CX4440C;C</t>
  </si>
  <si>
    <t>440P</t>
  </si>
  <si>
    <t>Trade CX4440P;P</t>
  </si>
  <si>
    <t>445C</t>
  </si>
  <si>
    <t>Trade CX4445C;C</t>
  </si>
  <si>
    <t>445P</t>
  </si>
  <si>
    <t>Trade CX4445P;P</t>
  </si>
  <si>
    <t>450C</t>
  </si>
  <si>
    <t>Trade CX4450C;C</t>
  </si>
  <si>
    <t>450P</t>
  </si>
  <si>
    <t>Trade CX4450P;P</t>
  </si>
  <si>
    <t>455C</t>
  </si>
  <si>
    <t>Trade CX4455C;C</t>
  </si>
  <si>
    <t>455P</t>
  </si>
  <si>
    <t>Trade CX4455P;P</t>
  </si>
  <si>
    <t>460C</t>
  </si>
  <si>
    <t>Trade CX4460C;C</t>
  </si>
  <si>
    <t>460P</t>
  </si>
  <si>
    <t>Trade CX4460P;P</t>
  </si>
  <si>
    <t>465C</t>
  </si>
  <si>
    <t>Trade CX4465C;C</t>
  </si>
  <si>
    <t>465P</t>
  </si>
  <si>
    <t>Trade CX4465P;P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</si>
</sst>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" fontId="0" fillId="0" borderId="0" xfId="0" applyNumberFormat="1"/>
    <xf numFmtId="10" fontId="0" fillId="0" borderId="0" xfId="20" applyNumberFormat="1" applyFont="1"/>
    <xf numFmtId="164" fontId="0" fillId="3" borderId="0" xfId="0" applyNumberFormat="1" applyFill="1"/>
    <xf numFmtId="8" fontId="0" fillId="0" borderId="0" xfId="0" applyNumberFormat="1"/>
    <xf numFmtId="14" fontId="0" fillId="0" borderId="0" xfId="0" applyNumberFormat="1"/>
    <xf numFmtId="0" fontId="0" fillId="0" borderId="2" xfId="0" applyBorder="1"/>
    <xf numFmtId="0" fontId="0" fillId="0" borderId="3" xfId="0" applyBorder="1"/>
    <xf numFmtId="165" fontId="0" fillId="4" borderId="3" xfId="0" applyNumberFormat="1" applyFill="1" applyBorder="1"/>
    <xf numFmtId="165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165" fontId="0" fillId="0" borderId="0" xfId="0" applyNumberFormat="1" applyBorder="1"/>
    <xf numFmtId="165" fontId="0" fillId="4" borderId="0" xfId="0" applyNumberFormat="1" applyFill="1" applyBorder="1"/>
    <xf numFmtId="165" fontId="0" fillId="4" borderId="6" xfId="0" applyNumberFormat="1" applyFill="1" applyBorder="1"/>
    <xf numFmtId="0" fontId="0" fillId="0" borderId="6" xfId="0" applyBorder="1"/>
    <xf numFmtId="165" fontId="0" fillId="0" borderId="0" xfId="0" applyNumberFormat="1" applyFill="1" applyBorder="1"/>
    <xf numFmtId="0" fontId="0" fillId="0" borderId="7" xfId="0" applyBorder="1"/>
    <xf numFmtId="0" fontId="0" fillId="0" borderId="8" xfId="0" applyBorder="1"/>
    <xf numFmtId="165" fontId="0" fillId="4" borderId="8" xfId="0" applyNumberFormat="1" applyFill="1" applyBorder="1"/>
    <xf numFmtId="165" fontId="0" fillId="0" borderId="8" xfId="0" applyNumberFormat="1" applyFill="1" applyBorder="1"/>
    <xf numFmtId="165" fontId="0" fillId="4" borderId="9" xfId="0" applyNumberFormat="1" applyFill="1" applyBorder="1"/>
    <xf numFmtId="165" fontId="0" fillId="0" borderId="3" xfId="0" applyNumberFormat="1" applyFill="1" applyBorder="1"/>
    <xf numFmtId="164" fontId="0" fillId="0" borderId="0" xfId="0" applyNumberFormat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5" fontId="4" fillId="0" borderId="0" xfId="0" applyNumberFormat="1" applyFont="1"/>
  </cellXfs>
  <cellStyles count="57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  <cellStyle name="Percent" xfId="20" builtinId="5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6"/>
  <sheetViews>
    <sheetView topLeftCell="A53" workbookViewId="0">
      <selection activeCell="P70" sqref="P70"/>
    </sheetView>
  </sheetViews>
  <sheetFormatPr baseColWidth="10" defaultColWidth="8.83203125" defaultRowHeight="14" x14ac:dyDescent="0"/>
  <cols>
    <col min="6" max="6" width="12.33203125" customWidth="1"/>
    <col min="9" max="9" width="11.33203125" customWidth="1"/>
    <col min="10" max="10" width="11.5" customWidth="1"/>
    <col min="14" max="14" width="12.33203125" customWidth="1"/>
  </cols>
  <sheetData>
    <row r="2" spans="1:21">
      <c r="A2" s="3"/>
      <c r="B2" s="3" t="s">
        <v>9</v>
      </c>
      <c r="C2" s="3"/>
      <c r="D2" s="3" t="s">
        <v>10</v>
      </c>
      <c r="E2" s="3"/>
      <c r="F2" s="3" t="s">
        <v>6</v>
      </c>
      <c r="H2" s="3" t="s">
        <v>7</v>
      </c>
      <c r="I2" s="3" t="s">
        <v>8</v>
      </c>
      <c r="J2" s="3" t="s">
        <v>15</v>
      </c>
      <c r="L2" s="3"/>
      <c r="M2" s="3"/>
      <c r="N2" s="3" t="s">
        <v>13</v>
      </c>
      <c r="Q2" s="5">
        <v>41873</v>
      </c>
      <c r="R2" s="5">
        <v>41876</v>
      </c>
      <c r="S2" s="5">
        <v>41877</v>
      </c>
      <c r="T2" s="5">
        <v>41878</v>
      </c>
    </row>
    <row r="3" spans="1:21">
      <c r="A3" s="3" t="s">
        <v>4</v>
      </c>
      <c r="B3" s="40">
        <v>1</v>
      </c>
      <c r="C3" s="4" t="s">
        <v>0</v>
      </c>
      <c r="D3" s="4">
        <v>3.875</v>
      </c>
      <c r="E3" s="38">
        <f>D4-D3</f>
        <v>1.5</v>
      </c>
      <c r="F3" s="39">
        <f>E3*50*B3</f>
        <v>75</v>
      </c>
      <c r="G3" s="2"/>
      <c r="H3" s="39">
        <f>E3*0.5</f>
        <v>0.75</v>
      </c>
      <c r="I3" s="39">
        <f>H3*50*B3</f>
        <v>37.5</v>
      </c>
      <c r="J3" s="39">
        <f>F3-I3</f>
        <v>37.5</v>
      </c>
      <c r="L3" s="4">
        <v>2.125</v>
      </c>
      <c r="M3" s="38">
        <f>L4-L3</f>
        <v>0.625</v>
      </c>
      <c r="N3" s="39">
        <f>M3*50*B3</f>
        <v>31.25</v>
      </c>
      <c r="P3" t="s">
        <v>12</v>
      </c>
      <c r="Q3" s="4">
        <v>3.625</v>
      </c>
      <c r="R3" s="4">
        <v>5.25</v>
      </c>
      <c r="S3" s="4">
        <v>4.125</v>
      </c>
      <c r="T3" s="4">
        <v>4.375</v>
      </c>
    </row>
    <row r="4" spans="1:21">
      <c r="A4" s="3" t="s">
        <v>5</v>
      </c>
      <c r="B4" s="40"/>
      <c r="C4" s="4" t="s">
        <v>1</v>
      </c>
      <c r="D4" s="4">
        <v>5.375</v>
      </c>
      <c r="E4" s="38"/>
      <c r="F4" s="39"/>
      <c r="G4" s="2"/>
      <c r="H4" s="39"/>
      <c r="I4" s="39"/>
      <c r="J4" s="39"/>
      <c r="L4" s="4">
        <v>2.75</v>
      </c>
      <c r="M4" s="38"/>
      <c r="N4" s="39"/>
      <c r="Q4" s="4">
        <v>4.75</v>
      </c>
      <c r="R4" s="4">
        <v>6.375</v>
      </c>
      <c r="S4" s="4">
        <v>6.5</v>
      </c>
      <c r="T4" s="4">
        <v>5.75</v>
      </c>
    </row>
    <row r="5" spans="1:21">
      <c r="B5" s="1"/>
      <c r="G5" s="38" t="s">
        <v>14</v>
      </c>
      <c r="H5" s="39">
        <f>E3*0.5+E3</f>
        <v>2.25</v>
      </c>
      <c r="I5" s="39">
        <f>H5*50*B3</f>
        <v>112.5</v>
      </c>
      <c r="J5" s="39">
        <f>F3-I5</f>
        <v>-37.5</v>
      </c>
    </row>
    <row r="6" spans="1:21">
      <c r="B6" s="1"/>
      <c r="G6" s="38"/>
      <c r="H6" s="39"/>
      <c r="I6" s="39"/>
      <c r="J6" s="39"/>
    </row>
    <row r="7" spans="1:21">
      <c r="B7" s="1"/>
    </row>
    <row r="8" spans="1:21">
      <c r="A8" s="3" t="s">
        <v>4</v>
      </c>
      <c r="B8" s="40">
        <v>1</v>
      </c>
      <c r="C8" s="4" t="s">
        <v>2</v>
      </c>
      <c r="D8" s="4">
        <v>16</v>
      </c>
      <c r="E8" s="38">
        <f>D8-D9</f>
        <v>3.5</v>
      </c>
      <c r="F8" s="39">
        <f>E8*50*B8</f>
        <v>175</v>
      </c>
      <c r="G8" s="2"/>
      <c r="H8" s="39">
        <f>E8*0.5</f>
        <v>1.75</v>
      </c>
      <c r="I8" s="39">
        <f>H8*50*B8</f>
        <v>87.5</v>
      </c>
      <c r="J8" s="39">
        <f>F8-I8</f>
        <v>87.5</v>
      </c>
      <c r="L8" s="4">
        <v>6.375</v>
      </c>
      <c r="M8" s="38">
        <f>L8-L9</f>
        <v>2</v>
      </c>
      <c r="N8" s="39">
        <f>M8*50*B8</f>
        <v>100</v>
      </c>
      <c r="P8" t="s">
        <v>11</v>
      </c>
      <c r="Q8" s="4">
        <v>14</v>
      </c>
      <c r="R8" s="4">
        <v>9.125</v>
      </c>
      <c r="S8" s="4">
        <v>8.25</v>
      </c>
      <c r="T8" s="4">
        <v>5.75</v>
      </c>
    </row>
    <row r="9" spans="1:21">
      <c r="A9" s="3" t="s">
        <v>5</v>
      </c>
      <c r="B9" s="40"/>
      <c r="C9" s="4" t="s">
        <v>3</v>
      </c>
      <c r="D9" s="4">
        <v>12.5</v>
      </c>
      <c r="E9" s="38"/>
      <c r="F9" s="39"/>
      <c r="G9" s="2"/>
      <c r="H9" s="39"/>
      <c r="I9" s="39"/>
      <c r="J9" s="39"/>
      <c r="L9" s="4">
        <v>4.375</v>
      </c>
      <c r="M9" s="38"/>
      <c r="N9" s="39"/>
      <c r="Q9" s="4">
        <v>10.875</v>
      </c>
      <c r="R9" s="4">
        <v>6.5</v>
      </c>
      <c r="S9" s="4">
        <v>6.125</v>
      </c>
      <c r="T9" s="4">
        <v>4.125</v>
      </c>
    </row>
    <row r="10" spans="1:21">
      <c r="G10" s="38" t="s">
        <v>14</v>
      </c>
      <c r="H10" s="39">
        <f>E8*0.5+E8</f>
        <v>5.25</v>
      </c>
      <c r="I10" s="39">
        <f>H10*50*B8</f>
        <v>262.5</v>
      </c>
      <c r="J10" s="39">
        <f>F8-I10</f>
        <v>-87.5</v>
      </c>
    </row>
    <row r="11" spans="1:21">
      <c r="G11" s="38"/>
      <c r="H11" s="39"/>
      <c r="I11" s="39"/>
      <c r="J11" s="39"/>
    </row>
    <row r="12" spans="1:21">
      <c r="T12" t="s">
        <v>16</v>
      </c>
      <c r="U12" s="6">
        <f>U14/U13</f>
        <v>0.4861111111111111</v>
      </c>
    </row>
    <row r="13" spans="1:21">
      <c r="T13" t="s">
        <v>17</v>
      </c>
      <c r="U13" s="7">
        <v>180</v>
      </c>
    </row>
    <row r="14" spans="1:21">
      <c r="T14" t="s">
        <v>18</v>
      </c>
      <c r="U14" s="7">
        <v>87.5</v>
      </c>
    </row>
    <row r="15" spans="1:21">
      <c r="L15" t="s">
        <v>64</v>
      </c>
      <c r="M15" t="s">
        <v>55</v>
      </c>
      <c r="N15">
        <v>-1</v>
      </c>
      <c r="O15">
        <v>5.625</v>
      </c>
    </row>
    <row r="16" spans="1:21">
      <c r="L16" t="s">
        <v>66</v>
      </c>
      <c r="M16" t="s">
        <v>59</v>
      </c>
      <c r="N16">
        <v>1</v>
      </c>
      <c r="O16">
        <v>4.625</v>
      </c>
    </row>
    <row r="17" spans="11:16">
      <c r="O17">
        <v>6</v>
      </c>
    </row>
    <row r="18" spans="11:16">
      <c r="O18">
        <v>5</v>
      </c>
    </row>
    <row r="19" spans="11:16">
      <c r="O19" t="s">
        <v>57</v>
      </c>
    </row>
    <row r="20" spans="11:16">
      <c r="O20">
        <v>10.94</v>
      </c>
      <c r="P20" t="s">
        <v>67</v>
      </c>
    </row>
    <row r="22" spans="11:16">
      <c r="K22" t="s">
        <v>19</v>
      </c>
    </row>
    <row r="23" spans="11:16">
      <c r="K23" t="s">
        <v>20</v>
      </c>
    </row>
    <row r="25" spans="11:16">
      <c r="K25" t="s">
        <v>21</v>
      </c>
    </row>
    <row r="26" spans="11:16">
      <c r="K26" t="s">
        <v>22</v>
      </c>
      <c r="L26" t="s">
        <v>23</v>
      </c>
    </row>
    <row r="27" spans="11:16">
      <c r="K27" t="s">
        <v>24</v>
      </c>
    </row>
    <row r="28" spans="11:16">
      <c r="K28" s="8" t="s">
        <v>25</v>
      </c>
    </row>
    <row r="29" spans="11:16">
      <c r="K29" t="s">
        <v>26</v>
      </c>
      <c r="L29" s="8">
        <v>579.27</v>
      </c>
    </row>
    <row r="30" spans="11:16">
      <c r="K30" t="s">
        <v>27</v>
      </c>
      <c r="L30" s="8">
        <v>-50</v>
      </c>
    </row>
    <row r="31" spans="11:16">
      <c r="K31" s="8" t="s">
        <v>28</v>
      </c>
      <c r="L31" s="8">
        <v>590.21</v>
      </c>
    </row>
    <row r="32" spans="11:16">
      <c r="K32" t="s">
        <v>29</v>
      </c>
      <c r="L32" s="8">
        <v>39.06</v>
      </c>
    </row>
    <row r="33" spans="11:16">
      <c r="K33" t="s">
        <v>30</v>
      </c>
      <c r="L33" s="8">
        <v>470.92</v>
      </c>
    </row>
    <row r="34" spans="11:16">
      <c r="K34" t="s">
        <v>31</v>
      </c>
      <c r="L34" s="8">
        <v>470.92</v>
      </c>
    </row>
    <row r="35" spans="11:16">
      <c r="K35" t="s">
        <v>32</v>
      </c>
      <c r="L35" s="8">
        <v>470.92</v>
      </c>
    </row>
    <row r="36" spans="11:16">
      <c r="K36" t="s">
        <v>33</v>
      </c>
    </row>
    <row r="38" spans="11:16">
      <c r="K38" t="s">
        <v>34</v>
      </c>
      <c r="L38" t="s">
        <v>35</v>
      </c>
      <c r="M38" t="s">
        <v>36</v>
      </c>
      <c r="N38" t="s">
        <v>37</v>
      </c>
      <c r="O38" t="s">
        <v>38</v>
      </c>
      <c r="P38" t="s">
        <v>39</v>
      </c>
    </row>
    <row r="39" spans="11:16">
      <c r="K39" t="s">
        <v>40</v>
      </c>
      <c r="L39">
        <v>17111.419999999998</v>
      </c>
      <c r="M39">
        <v>17107.95</v>
      </c>
      <c r="N39">
        <v>17111.87</v>
      </c>
      <c r="O39">
        <v>-25.94</v>
      </c>
      <c r="P39" t="s">
        <v>41</v>
      </c>
    </row>
    <row r="40" spans="11:16">
      <c r="K40" t="s">
        <v>42</v>
      </c>
      <c r="L40">
        <v>348.25</v>
      </c>
      <c r="M40">
        <v>348</v>
      </c>
      <c r="N40">
        <v>348</v>
      </c>
      <c r="O40">
        <v>0</v>
      </c>
      <c r="P40" t="s">
        <v>41</v>
      </c>
    </row>
    <row r="41" spans="11:16">
      <c r="K41" t="s">
        <v>43</v>
      </c>
      <c r="L41">
        <v>158.77500000000001</v>
      </c>
      <c r="M41">
        <v>158.77500000000001</v>
      </c>
      <c r="N41">
        <v>158.80000000000001</v>
      </c>
      <c r="O41">
        <v>-0.97499999999999998</v>
      </c>
      <c r="P41" t="s">
        <v>41</v>
      </c>
    </row>
    <row r="42" spans="11:16">
      <c r="K42" t="s">
        <v>44</v>
      </c>
      <c r="L42">
        <v>103</v>
      </c>
      <c r="M42">
        <v>102.95</v>
      </c>
      <c r="N42">
        <v>103</v>
      </c>
      <c r="O42">
        <v>-2.625</v>
      </c>
      <c r="P42" t="s">
        <v>41</v>
      </c>
    </row>
    <row r="43" spans="11:16">
      <c r="K43" t="s">
        <v>45</v>
      </c>
      <c r="L43">
        <v>1008.5</v>
      </c>
      <c r="M43">
        <v>1007.5</v>
      </c>
      <c r="N43">
        <v>1009</v>
      </c>
      <c r="O43">
        <v>0</v>
      </c>
      <c r="P43" t="s">
        <v>41</v>
      </c>
    </row>
    <row r="44" spans="11:16">
      <c r="K44" t="s">
        <v>46</v>
      </c>
      <c r="L44">
        <v>533.5</v>
      </c>
      <c r="M44">
        <v>533</v>
      </c>
      <c r="N44">
        <v>533</v>
      </c>
      <c r="O44">
        <v>0</v>
      </c>
      <c r="P44" t="s">
        <v>41</v>
      </c>
    </row>
    <row r="45" spans="11:16">
      <c r="K45" t="s">
        <v>47</v>
      </c>
    </row>
    <row r="46" spans="11:16">
      <c r="K46" t="s">
        <v>48</v>
      </c>
    </row>
    <row r="47" spans="11:16">
      <c r="K47" t="s">
        <v>49</v>
      </c>
      <c r="L47" t="s">
        <v>34</v>
      </c>
      <c r="M47" t="s">
        <v>50</v>
      </c>
      <c r="N47" t="s">
        <v>51</v>
      </c>
      <c r="O47" t="s">
        <v>52</v>
      </c>
      <c r="P47" t="s">
        <v>53</v>
      </c>
    </row>
    <row r="48" spans="11:16">
      <c r="K48">
        <v>153454771</v>
      </c>
      <c r="L48" t="s">
        <v>54</v>
      </c>
      <c r="M48" t="s">
        <v>55</v>
      </c>
      <c r="N48" t="s">
        <v>56</v>
      </c>
      <c r="O48">
        <v>1</v>
      </c>
      <c r="P48" t="s">
        <v>57</v>
      </c>
    </row>
    <row r="49" spans="7:16">
      <c r="K49">
        <v>153454773</v>
      </c>
      <c r="L49" t="s">
        <v>58</v>
      </c>
      <c r="M49" t="s">
        <v>59</v>
      </c>
      <c r="N49" t="s">
        <v>60</v>
      </c>
      <c r="O49">
        <v>1</v>
      </c>
      <c r="P49" t="s">
        <v>57</v>
      </c>
    </row>
    <row r="51" spans="7:16">
      <c r="K51" t="s">
        <v>61</v>
      </c>
    </row>
    <row r="52" spans="7:16">
      <c r="K52" t="s">
        <v>25</v>
      </c>
    </row>
    <row r="53" spans="7:16">
      <c r="K53" t="s">
        <v>34</v>
      </c>
      <c r="L53" t="s">
        <v>50</v>
      </c>
      <c r="M53" t="s">
        <v>52</v>
      </c>
      <c r="N53" t="s">
        <v>62</v>
      </c>
      <c r="O53" t="s">
        <v>63</v>
      </c>
      <c r="P53" t="s">
        <v>51</v>
      </c>
    </row>
    <row r="54" spans="7:16">
      <c r="K54" t="s">
        <v>64</v>
      </c>
      <c r="L54" t="s">
        <v>55</v>
      </c>
      <c r="M54">
        <v>-1</v>
      </c>
      <c r="N54">
        <v>5.625</v>
      </c>
      <c r="O54" s="8">
        <v>-281.25</v>
      </c>
      <c r="P54" t="s">
        <v>65</v>
      </c>
    </row>
    <row r="55" spans="7:16">
      <c r="K55" t="s">
        <v>66</v>
      </c>
      <c r="L55" t="s">
        <v>59</v>
      </c>
      <c r="M55">
        <v>1</v>
      </c>
      <c r="N55">
        <v>4.625</v>
      </c>
      <c r="O55" s="8">
        <v>231.25</v>
      </c>
      <c r="P55" t="s">
        <v>65</v>
      </c>
    </row>
    <row r="59" spans="7:16">
      <c r="L59" t="s">
        <v>85</v>
      </c>
      <c r="M59" t="s">
        <v>86</v>
      </c>
    </row>
    <row r="60" spans="7:16">
      <c r="G60" s="10" t="s">
        <v>90</v>
      </c>
      <c r="H60" s="11"/>
      <c r="I60" s="11" t="s">
        <v>87</v>
      </c>
      <c r="J60" s="11"/>
      <c r="K60" s="11" t="s">
        <v>84</v>
      </c>
      <c r="L60" s="12">
        <v>4</v>
      </c>
      <c r="M60" s="13">
        <v>4.25</v>
      </c>
      <c r="N60" s="14"/>
    </row>
    <row r="61" spans="7:16">
      <c r="G61" s="15"/>
      <c r="H61" s="16"/>
      <c r="I61" s="16" t="s">
        <v>88</v>
      </c>
      <c r="J61" s="16"/>
      <c r="K61" s="16" t="s">
        <v>83</v>
      </c>
      <c r="L61" s="17">
        <v>2.5</v>
      </c>
      <c r="M61" s="18">
        <v>2.75</v>
      </c>
      <c r="N61" s="19">
        <f>L60-M61</f>
        <v>1.25</v>
      </c>
    </row>
    <row r="62" spans="7:16">
      <c r="G62" s="15"/>
      <c r="H62" s="16"/>
      <c r="I62" s="16"/>
      <c r="J62" s="16"/>
      <c r="K62" s="16"/>
      <c r="L62" s="16"/>
      <c r="M62" s="16"/>
      <c r="N62" s="20"/>
    </row>
    <row r="63" spans="7:16">
      <c r="G63" s="15"/>
      <c r="H63" s="16" t="s">
        <v>89</v>
      </c>
      <c r="I63" s="16"/>
      <c r="J63" s="16"/>
      <c r="K63" s="16"/>
      <c r="L63" s="16"/>
      <c r="M63" s="16"/>
      <c r="N63" s="20"/>
    </row>
    <row r="64" spans="7:16">
      <c r="G64" s="15"/>
      <c r="H64" s="16"/>
      <c r="I64" s="16"/>
      <c r="J64" s="16"/>
      <c r="K64" s="16"/>
      <c r="L64" s="16"/>
      <c r="M64" s="16"/>
      <c r="N64" s="20"/>
    </row>
    <row r="65" spans="7:14">
      <c r="G65" s="15"/>
      <c r="H65" s="16"/>
      <c r="I65" s="16"/>
      <c r="J65" s="16"/>
      <c r="K65" s="16"/>
      <c r="L65" s="16" t="s">
        <v>85</v>
      </c>
      <c r="M65" s="16" t="s">
        <v>86</v>
      </c>
      <c r="N65" s="20"/>
    </row>
    <row r="66" spans="7:14">
      <c r="G66" s="15" t="s">
        <v>91</v>
      </c>
      <c r="H66" s="16"/>
      <c r="I66" s="16" t="s">
        <v>88</v>
      </c>
      <c r="J66" s="16"/>
      <c r="K66" s="16" t="s">
        <v>84</v>
      </c>
      <c r="L66" s="21">
        <v>4</v>
      </c>
      <c r="M66" s="18">
        <v>4.25</v>
      </c>
      <c r="N66" s="20"/>
    </row>
    <row r="67" spans="7:14">
      <c r="G67" s="22"/>
      <c r="H67" s="23"/>
      <c r="I67" s="23" t="s">
        <v>87</v>
      </c>
      <c r="J67" s="23"/>
      <c r="K67" s="23" t="s">
        <v>83</v>
      </c>
      <c r="L67" s="24">
        <v>2.5</v>
      </c>
      <c r="M67" s="25">
        <v>2.75</v>
      </c>
      <c r="N67" s="26">
        <f>M66-L67</f>
        <v>1.75</v>
      </c>
    </row>
    <row r="69" spans="7:14">
      <c r="G69" s="10" t="s">
        <v>90</v>
      </c>
      <c r="H69" s="11"/>
      <c r="I69" s="11" t="s">
        <v>88</v>
      </c>
      <c r="J69" s="11"/>
      <c r="K69" s="11" t="s">
        <v>92</v>
      </c>
      <c r="L69" s="27">
        <v>1.25</v>
      </c>
      <c r="M69" s="12">
        <v>1.625</v>
      </c>
      <c r="N69" s="14"/>
    </row>
    <row r="70" spans="7:14">
      <c r="G70" s="15"/>
      <c r="H70" s="16"/>
      <c r="I70" s="16" t="s">
        <v>87</v>
      </c>
      <c r="J70" s="16"/>
      <c r="K70" s="16" t="s">
        <v>93</v>
      </c>
      <c r="L70" s="18">
        <v>2.375</v>
      </c>
      <c r="M70" s="21">
        <v>2.75</v>
      </c>
      <c r="N70" s="19">
        <f>L70-M69</f>
        <v>0.75</v>
      </c>
    </row>
    <row r="71" spans="7:14">
      <c r="G71" s="15"/>
      <c r="H71" s="16"/>
      <c r="I71" s="16"/>
      <c r="J71" s="16"/>
      <c r="K71" s="16"/>
      <c r="L71" s="16"/>
      <c r="M71" s="16"/>
      <c r="N71" s="20"/>
    </row>
    <row r="72" spans="7:14">
      <c r="G72" s="15"/>
      <c r="H72" s="16" t="s">
        <v>94</v>
      </c>
      <c r="I72" s="16"/>
      <c r="J72" s="16"/>
      <c r="K72" s="16"/>
      <c r="L72" s="16"/>
      <c r="M72" s="16"/>
      <c r="N72" s="20"/>
    </row>
    <row r="73" spans="7:14">
      <c r="G73" s="15"/>
      <c r="H73" s="16"/>
      <c r="I73" s="16"/>
      <c r="J73" s="16"/>
      <c r="K73" s="16"/>
      <c r="L73" s="16"/>
      <c r="M73" s="16"/>
      <c r="N73" s="20"/>
    </row>
    <row r="74" spans="7:14">
      <c r="G74" s="15"/>
      <c r="H74" s="16"/>
      <c r="I74" s="16"/>
      <c r="J74" s="16"/>
      <c r="K74" s="16"/>
      <c r="L74" s="16" t="s">
        <v>85</v>
      </c>
      <c r="M74" s="16" t="s">
        <v>86</v>
      </c>
      <c r="N74" s="20"/>
    </row>
    <row r="75" spans="7:14">
      <c r="G75" s="15" t="s">
        <v>91</v>
      </c>
      <c r="H75" s="16"/>
      <c r="I75" s="16" t="s">
        <v>87</v>
      </c>
      <c r="J75" s="16"/>
      <c r="K75" s="16" t="s">
        <v>92</v>
      </c>
      <c r="L75" s="18">
        <v>1.25</v>
      </c>
      <c r="M75" s="21">
        <v>1.625</v>
      </c>
      <c r="N75" s="20"/>
    </row>
    <row r="76" spans="7:14">
      <c r="G76" s="22"/>
      <c r="H76" s="23"/>
      <c r="I76" s="23" t="s">
        <v>88</v>
      </c>
      <c r="J76" s="23"/>
      <c r="K76" s="23" t="s">
        <v>93</v>
      </c>
      <c r="L76" s="25">
        <v>2.375</v>
      </c>
      <c r="M76" s="24">
        <v>2.75</v>
      </c>
      <c r="N76" s="26">
        <f>M76-L75</f>
        <v>1.5</v>
      </c>
    </row>
  </sheetData>
  <mergeCells count="24">
    <mergeCell ref="I3:I4"/>
    <mergeCell ref="H8:H9"/>
    <mergeCell ref="H3:H4"/>
    <mergeCell ref="B3:B4"/>
    <mergeCell ref="B8:B9"/>
    <mergeCell ref="E3:E4"/>
    <mergeCell ref="F3:F4"/>
    <mergeCell ref="F8:F9"/>
    <mergeCell ref="E8:E9"/>
    <mergeCell ref="I8:I9"/>
    <mergeCell ref="H5:H6"/>
    <mergeCell ref="I5:I6"/>
    <mergeCell ref="G5:G6"/>
    <mergeCell ref="N3:N4"/>
    <mergeCell ref="M3:M4"/>
    <mergeCell ref="J8:J9"/>
    <mergeCell ref="J3:J4"/>
    <mergeCell ref="J5:J6"/>
    <mergeCell ref="G10:G11"/>
    <mergeCell ref="H10:H11"/>
    <mergeCell ref="I10:I11"/>
    <mergeCell ref="J10:J11"/>
    <mergeCell ref="N8:N9"/>
    <mergeCell ref="M8:M9"/>
  </mergeCells>
  <conditionalFormatting sqref="N3:N4">
    <cfRule type="cellIs" dxfId="1" priority="2" operator="lessThanOrEqual">
      <formula>$I$3</formula>
    </cfRule>
  </conditionalFormatting>
  <conditionalFormatting sqref="N8:N9">
    <cfRule type="cellIs" dxfId="0" priority="1" operator="lessThanOrEqual">
      <formula>$I$8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9" sqref="H9"/>
    </sheetView>
  </sheetViews>
  <sheetFormatPr baseColWidth="10" defaultColWidth="8.83203125" defaultRowHeight="14" x14ac:dyDescent="0"/>
  <cols>
    <col min="1" max="1" width="9.5" bestFit="1" customWidth="1"/>
    <col min="2" max="2" width="8" bestFit="1" customWidth="1"/>
    <col min="3" max="3" width="6" bestFit="1" customWidth="1"/>
    <col min="4" max="4" width="25.33203125" bestFit="1" customWidth="1"/>
    <col min="5" max="5" width="4" bestFit="1" customWidth="1"/>
    <col min="6" max="6" width="6" bestFit="1" customWidth="1"/>
    <col min="7" max="8" width="10.33203125" bestFit="1" customWidth="1"/>
    <col min="9" max="9" width="8.33203125" bestFit="1" customWidth="1"/>
  </cols>
  <sheetData>
    <row r="1" spans="1:9">
      <c r="A1" t="s">
        <v>68</v>
      </c>
      <c r="B1" t="s">
        <v>69</v>
      </c>
      <c r="C1" t="s">
        <v>51</v>
      </c>
      <c r="D1" t="s">
        <v>70</v>
      </c>
      <c r="E1" t="s">
        <v>52</v>
      </c>
      <c r="F1" t="s">
        <v>62</v>
      </c>
      <c r="G1" t="s">
        <v>71</v>
      </c>
      <c r="H1" t="s">
        <v>72</v>
      </c>
      <c r="I1" t="s">
        <v>73</v>
      </c>
    </row>
    <row r="3" spans="1:9">
      <c r="A3" s="9">
        <v>41894</v>
      </c>
      <c r="B3" t="s">
        <v>74</v>
      </c>
      <c r="C3" t="s">
        <v>75</v>
      </c>
      <c r="D3" t="s">
        <v>76</v>
      </c>
      <c r="E3">
        <v>1</v>
      </c>
      <c r="F3" s="8">
        <v>2.5</v>
      </c>
      <c r="G3" s="8">
        <v>3.5</v>
      </c>
      <c r="H3" s="8">
        <v>-130.47</v>
      </c>
    </row>
    <row r="4" spans="1:9">
      <c r="A4" s="9">
        <v>41890</v>
      </c>
      <c r="B4" t="s">
        <v>74</v>
      </c>
      <c r="C4" t="s">
        <v>77</v>
      </c>
      <c r="D4" t="s">
        <v>76</v>
      </c>
      <c r="E4">
        <v>1</v>
      </c>
      <c r="F4" s="8">
        <v>6</v>
      </c>
      <c r="G4" s="8">
        <v>3.5</v>
      </c>
      <c r="H4" s="8">
        <v>294.52999999999997</v>
      </c>
      <c r="I4">
        <v>164.06</v>
      </c>
    </row>
    <row r="5" spans="1:9">
      <c r="A5" s="9">
        <v>41897</v>
      </c>
      <c r="B5" t="s">
        <v>74</v>
      </c>
      <c r="C5" t="s">
        <v>78</v>
      </c>
      <c r="D5" t="s">
        <v>79</v>
      </c>
      <c r="E5">
        <v>1</v>
      </c>
      <c r="F5" s="8">
        <v>2.25</v>
      </c>
      <c r="G5" s="8">
        <v>3.5</v>
      </c>
      <c r="H5" s="8">
        <v>107.03</v>
      </c>
    </row>
    <row r="6" spans="1:9">
      <c r="A6" s="9">
        <v>41890</v>
      </c>
      <c r="B6" t="s">
        <v>74</v>
      </c>
      <c r="C6" t="s">
        <v>80</v>
      </c>
      <c r="D6" t="s">
        <v>79</v>
      </c>
      <c r="E6">
        <v>1</v>
      </c>
      <c r="F6" s="8">
        <v>5</v>
      </c>
      <c r="G6" s="8">
        <v>3.5</v>
      </c>
      <c r="H6" s="8">
        <v>-255.47</v>
      </c>
      <c r="I6">
        <v>-148.44</v>
      </c>
    </row>
    <row r="7" spans="1:9">
      <c r="H7">
        <f>SUM(H3,H4,H5,H6)</f>
        <v>15.619999999999976</v>
      </c>
      <c r="I7">
        <f>SUM(I3,I4,I5,I6)</f>
        <v>15.620000000000005</v>
      </c>
    </row>
    <row r="13" spans="1:9">
      <c r="A13" s="9">
        <v>41894</v>
      </c>
      <c r="B13" t="s">
        <v>74</v>
      </c>
      <c r="C13" t="s">
        <v>75</v>
      </c>
      <c r="D13" t="s">
        <v>81</v>
      </c>
      <c r="E13">
        <v>1</v>
      </c>
      <c r="F13" s="8">
        <v>5</v>
      </c>
      <c r="G13" s="8">
        <v>3.5</v>
      </c>
      <c r="H13" s="8">
        <v>-255.47</v>
      </c>
    </row>
    <row r="14" spans="1:9">
      <c r="A14" s="9">
        <v>41892</v>
      </c>
      <c r="B14" t="s">
        <v>74</v>
      </c>
      <c r="C14" t="s">
        <v>77</v>
      </c>
      <c r="D14" t="s">
        <v>81</v>
      </c>
      <c r="E14">
        <v>1</v>
      </c>
      <c r="F14" s="8">
        <v>8.75</v>
      </c>
      <c r="G14" s="8">
        <v>3.5</v>
      </c>
      <c r="H14" s="8">
        <v>432.03</v>
      </c>
      <c r="I14">
        <v>176.56</v>
      </c>
    </row>
    <row r="15" spans="1:9">
      <c r="A15" s="9">
        <v>41897</v>
      </c>
      <c r="B15" t="s">
        <v>74</v>
      </c>
      <c r="C15" t="s">
        <v>78</v>
      </c>
      <c r="D15" t="s">
        <v>82</v>
      </c>
      <c r="E15">
        <v>1</v>
      </c>
      <c r="F15" s="8">
        <v>4.125</v>
      </c>
      <c r="G15" s="8">
        <v>3.5</v>
      </c>
      <c r="H15" s="8">
        <v>200.78</v>
      </c>
    </row>
    <row r="16" spans="1:9">
      <c r="A16" s="9">
        <v>41892</v>
      </c>
      <c r="B16" t="s">
        <v>74</v>
      </c>
      <c r="C16" t="s">
        <v>80</v>
      </c>
      <c r="D16" t="s">
        <v>82</v>
      </c>
      <c r="E16">
        <v>1</v>
      </c>
      <c r="F16" s="8">
        <v>7</v>
      </c>
      <c r="G16" s="8">
        <v>3.5</v>
      </c>
      <c r="H16" s="8">
        <v>-355.47</v>
      </c>
      <c r="I16">
        <v>-154.69</v>
      </c>
    </row>
    <row r="17" spans="8:9">
      <c r="H17">
        <f>SUM(H13,H14,H15,H16)</f>
        <v>21.869999999999948</v>
      </c>
      <c r="I17">
        <f>SUM(I13,I14,I15,I16)</f>
        <v>21.870000000000005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4" workbookViewId="0">
      <selection activeCell="J47" sqref="J47"/>
    </sheetView>
  </sheetViews>
  <sheetFormatPr baseColWidth="10" defaultColWidth="8.83203125" defaultRowHeight="14" x14ac:dyDescent="0"/>
  <cols>
    <col min="1" max="1" width="29.6640625" bestFit="1" customWidth="1"/>
    <col min="2" max="2" width="7.83203125" bestFit="1" customWidth="1"/>
    <col min="3" max="3" width="6" bestFit="1" customWidth="1"/>
    <col min="4" max="4" width="26.1640625" bestFit="1" customWidth="1"/>
    <col min="5" max="5" width="4" bestFit="1" customWidth="1"/>
    <col min="6" max="6" width="6.1640625" bestFit="1" customWidth="1"/>
    <col min="7" max="7" width="6.6640625" bestFit="1" customWidth="1"/>
    <col min="8" max="8" width="10.33203125" bestFit="1" customWidth="1"/>
    <col min="9" max="9" width="17" bestFit="1" customWidth="1"/>
    <col min="10" max="10" width="13.6640625" customWidth="1"/>
    <col min="11" max="11" width="28" customWidth="1"/>
  </cols>
  <sheetData>
    <row r="1" spans="1:11">
      <c r="A1" t="s">
        <v>68</v>
      </c>
      <c r="C1" t="s">
        <v>51</v>
      </c>
      <c r="D1" t="s">
        <v>95</v>
      </c>
      <c r="E1" t="s">
        <v>52</v>
      </c>
      <c r="F1" t="s">
        <v>62</v>
      </c>
      <c r="G1" t="s">
        <v>96</v>
      </c>
      <c r="H1" t="s">
        <v>72</v>
      </c>
      <c r="I1" t="s">
        <v>97</v>
      </c>
      <c r="K1" s="41" t="s">
        <v>106</v>
      </c>
    </row>
    <row r="2" spans="1:11">
      <c r="A2" s="9">
        <v>41901</v>
      </c>
      <c r="B2" t="s">
        <v>74</v>
      </c>
      <c r="C2" t="s">
        <v>75</v>
      </c>
      <c r="D2" t="s">
        <v>98</v>
      </c>
      <c r="E2">
        <v>2</v>
      </c>
      <c r="F2">
        <v>3.375</v>
      </c>
      <c r="G2" s="8">
        <v>7</v>
      </c>
      <c r="H2" s="8">
        <v>-348.44</v>
      </c>
      <c r="K2" s="41"/>
    </row>
    <row r="3" spans="1:11">
      <c r="A3" s="9">
        <v>41899</v>
      </c>
      <c r="B3" t="s">
        <v>74</v>
      </c>
      <c r="C3" t="s">
        <v>77</v>
      </c>
      <c r="D3" t="s">
        <v>98</v>
      </c>
      <c r="E3">
        <v>2</v>
      </c>
      <c r="F3">
        <v>5.5</v>
      </c>
      <c r="G3" s="8">
        <v>7</v>
      </c>
      <c r="H3" s="8">
        <v>539.05999999999995</v>
      </c>
      <c r="I3">
        <v>190.62</v>
      </c>
      <c r="K3" s="41"/>
    </row>
    <row r="4" spans="1:11">
      <c r="A4" s="9">
        <v>41901</v>
      </c>
      <c r="B4" t="s">
        <v>74</v>
      </c>
      <c r="C4" t="s">
        <v>78</v>
      </c>
      <c r="D4" t="s">
        <v>99</v>
      </c>
      <c r="E4">
        <v>2</v>
      </c>
      <c r="F4">
        <v>2.125</v>
      </c>
      <c r="G4" s="8">
        <v>7</v>
      </c>
      <c r="H4" s="8">
        <v>201.56</v>
      </c>
      <c r="K4" s="41"/>
    </row>
    <row r="5" spans="1:11">
      <c r="A5" s="9">
        <v>41899</v>
      </c>
      <c r="B5" t="s">
        <v>74</v>
      </c>
      <c r="C5" t="s">
        <v>80</v>
      </c>
      <c r="D5" t="s">
        <v>99</v>
      </c>
      <c r="E5">
        <v>2</v>
      </c>
      <c r="F5">
        <v>3.5</v>
      </c>
      <c r="G5" s="8">
        <v>7</v>
      </c>
      <c r="H5" s="8">
        <v>-360.94</v>
      </c>
      <c r="I5">
        <v>-159.38</v>
      </c>
      <c r="K5" s="41"/>
    </row>
    <row r="6" spans="1:11">
      <c r="A6" s="9">
        <v>41894</v>
      </c>
      <c r="B6" t="s">
        <v>74</v>
      </c>
      <c r="C6" t="s">
        <v>75</v>
      </c>
      <c r="D6" t="s">
        <v>76</v>
      </c>
      <c r="E6">
        <v>1</v>
      </c>
      <c r="F6">
        <v>2.5</v>
      </c>
      <c r="G6" s="8">
        <v>3.5</v>
      </c>
      <c r="H6" s="8">
        <v>-130.47</v>
      </c>
      <c r="K6" s="41"/>
    </row>
    <row r="7" spans="1:11">
      <c r="A7" s="9">
        <v>41890</v>
      </c>
      <c r="B7" t="s">
        <v>74</v>
      </c>
      <c r="C7" t="s">
        <v>77</v>
      </c>
      <c r="D7" t="s">
        <v>76</v>
      </c>
      <c r="E7">
        <v>1</v>
      </c>
      <c r="F7">
        <v>6</v>
      </c>
      <c r="G7" s="8">
        <v>3.5</v>
      </c>
      <c r="H7" s="8">
        <v>294.52999999999997</v>
      </c>
      <c r="I7">
        <v>164.06</v>
      </c>
      <c r="K7" s="41"/>
    </row>
    <row r="8" spans="1:11">
      <c r="A8" s="9">
        <v>41897</v>
      </c>
      <c r="B8" t="s">
        <v>74</v>
      </c>
      <c r="C8" t="s">
        <v>78</v>
      </c>
      <c r="D8" t="s">
        <v>79</v>
      </c>
      <c r="E8">
        <v>1</v>
      </c>
      <c r="F8">
        <v>2.25</v>
      </c>
      <c r="G8" s="8">
        <v>3.5</v>
      </c>
      <c r="H8" s="8">
        <v>107.03</v>
      </c>
      <c r="K8" s="41"/>
    </row>
    <row r="9" spans="1:11">
      <c r="A9" s="9">
        <v>41890</v>
      </c>
      <c r="B9" t="s">
        <v>74</v>
      </c>
      <c r="C9" t="s">
        <v>80</v>
      </c>
      <c r="D9" t="s">
        <v>79</v>
      </c>
      <c r="E9">
        <v>1</v>
      </c>
      <c r="F9">
        <v>5</v>
      </c>
      <c r="G9" s="8">
        <v>3.5</v>
      </c>
      <c r="H9" s="8">
        <v>-255.47</v>
      </c>
      <c r="I9">
        <v>-148.44</v>
      </c>
      <c r="K9" s="41"/>
    </row>
    <row r="10" spans="1:11">
      <c r="A10" t="s">
        <v>100</v>
      </c>
      <c r="B10" s="8">
        <v>46.86</v>
      </c>
      <c r="K10" s="41"/>
    </row>
    <row r="11" spans="1:11">
      <c r="A11" s="9">
        <v>41906</v>
      </c>
      <c r="B11" t="s">
        <v>74</v>
      </c>
      <c r="C11" t="s">
        <v>78</v>
      </c>
      <c r="D11" t="s">
        <v>101</v>
      </c>
      <c r="E11">
        <v>1</v>
      </c>
      <c r="F11">
        <v>4</v>
      </c>
      <c r="G11" s="8">
        <v>3.5</v>
      </c>
      <c r="H11" s="8">
        <v>194.53</v>
      </c>
      <c r="K11" s="41"/>
    </row>
    <row r="12" spans="1:11">
      <c r="A12" s="9">
        <v>41901</v>
      </c>
      <c r="B12" t="s">
        <v>74</v>
      </c>
      <c r="C12" t="s">
        <v>80</v>
      </c>
      <c r="D12" t="s">
        <v>101</v>
      </c>
      <c r="E12">
        <v>1</v>
      </c>
      <c r="F12">
        <v>7.25</v>
      </c>
      <c r="G12" s="8">
        <v>3.5</v>
      </c>
      <c r="H12" s="8">
        <v>-367.97</v>
      </c>
      <c r="I12">
        <v>-173.44</v>
      </c>
      <c r="K12" s="41"/>
    </row>
    <row r="13" spans="1:11">
      <c r="A13" s="9">
        <v>41905</v>
      </c>
      <c r="B13" t="s">
        <v>74</v>
      </c>
      <c r="C13" t="s">
        <v>75</v>
      </c>
      <c r="D13" t="s">
        <v>102</v>
      </c>
      <c r="E13">
        <v>1</v>
      </c>
      <c r="F13">
        <v>4.75</v>
      </c>
      <c r="G13" s="8">
        <v>3.5</v>
      </c>
      <c r="H13" s="8">
        <v>-242.97</v>
      </c>
      <c r="K13" s="41"/>
    </row>
    <row r="14" spans="1:11">
      <c r="A14" s="9">
        <v>41901</v>
      </c>
      <c r="B14" t="s">
        <v>74</v>
      </c>
      <c r="C14" t="s">
        <v>77</v>
      </c>
      <c r="D14" t="s">
        <v>102</v>
      </c>
      <c r="E14">
        <v>1</v>
      </c>
      <c r="F14">
        <v>9.625</v>
      </c>
      <c r="G14" s="8">
        <v>3.5</v>
      </c>
      <c r="H14" s="8">
        <v>475.78</v>
      </c>
      <c r="I14">
        <v>232.81</v>
      </c>
      <c r="K14" s="41"/>
    </row>
    <row r="15" spans="1:11">
      <c r="A15" t="s">
        <v>103</v>
      </c>
      <c r="B15" s="8">
        <v>59.37</v>
      </c>
      <c r="K15" s="41"/>
    </row>
    <row r="16" spans="1:11">
      <c r="A16" s="9">
        <v>41894</v>
      </c>
      <c r="B16" t="s">
        <v>74</v>
      </c>
      <c r="C16" t="s">
        <v>75</v>
      </c>
      <c r="D16" t="s">
        <v>81</v>
      </c>
      <c r="E16">
        <v>1</v>
      </c>
      <c r="F16">
        <v>5</v>
      </c>
      <c r="G16" s="8">
        <v>3.5</v>
      </c>
      <c r="H16" s="8">
        <v>-255.47</v>
      </c>
      <c r="K16" s="41"/>
    </row>
    <row r="17" spans="1:11">
      <c r="A17" s="9">
        <v>41892</v>
      </c>
      <c r="B17" t="s">
        <v>74</v>
      </c>
      <c r="C17" t="s">
        <v>77</v>
      </c>
      <c r="D17" t="s">
        <v>81</v>
      </c>
      <c r="E17">
        <v>1</v>
      </c>
      <c r="F17">
        <v>8.75</v>
      </c>
      <c r="G17" s="8">
        <v>3.5</v>
      </c>
      <c r="H17" s="8">
        <v>432.03</v>
      </c>
      <c r="I17">
        <v>176.56</v>
      </c>
      <c r="K17" s="41"/>
    </row>
    <row r="18" spans="1:11">
      <c r="A18" s="9">
        <v>41897</v>
      </c>
      <c r="B18" t="s">
        <v>74</v>
      </c>
      <c r="C18" t="s">
        <v>78</v>
      </c>
      <c r="D18" t="s">
        <v>82</v>
      </c>
      <c r="E18">
        <v>1</v>
      </c>
      <c r="F18">
        <v>4.125</v>
      </c>
      <c r="G18" s="8">
        <v>3.5</v>
      </c>
      <c r="H18" s="8">
        <v>200.78</v>
      </c>
      <c r="K18" s="41"/>
    </row>
    <row r="19" spans="1:11">
      <c r="A19" s="9">
        <v>41892</v>
      </c>
      <c r="B19" t="s">
        <v>74</v>
      </c>
      <c r="C19" t="s">
        <v>80</v>
      </c>
      <c r="D19" t="s">
        <v>82</v>
      </c>
      <c r="E19">
        <v>1</v>
      </c>
      <c r="F19">
        <v>7</v>
      </c>
      <c r="G19" s="8">
        <v>3.5</v>
      </c>
      <c r="H19" s="8">
        <v>-355.47</v>
      </c>
      <c r="I19">
        <v>-154.69</v>
      </c>
      <c r="K19" s="41"/>
    </row>
    <row r="20" spans="1:11">
      <c r="A20" t="s">
        <v>104</v>
      </c>
      <c r="B20" s="8">
        <v>21.87</v>
      </c>
      <c r="K20" s="41"/>
    </row>
    <row r="21" spans="1:11">
      <c r="A21" t="s">
        <v>105</v>
      </c>
      <c r="B21" s="8">
        <v>128.1</v>
      </c>
      <c r="I21" s="28">
        <f>SUM(I2:I19)</f>
        <v>128.10000000000002</v>
      </c>
      <c r="K21" s="41"/>
    </row>
    <row r="27" spans="1:11">
      <c r="A27" t="s">
        <v>68</v>
      </c>
      <c r="C27" t="s">
        <v>51</v>
      </c>
      <c r="D27" t="s">
        <v>95</v>
      </c>
      <c r="E27" t="s">
        <v>52</v>
      </c>
      <c r="F27" t="s">
        <v>62</v>
      </c>
      <c r="G27" t="s">
        <v>96</v>
      </c>
      <c r="H27" t="s">
        <v>72</v>
      </c>
      <c r="I27" t="s">
        <v>97</v>
      </c>
      <c r="K27" s="42" t="s">
        <v>107</v>
      </c>
    </row>
    <row r="28" spans="1:11">
      <c r="A28" s="9">
        <v>41901</v>
      </c>
      <c r="B28" t="s">
        <v>74</v>
      </c>
      <c r="C28" t="s">
        <v>75</v>
      </c>
      <c r="D28" t="s">
        <v>98</v>
      </c>
      <c r="E28">
        <v>2</v>
      </c>
      <c r="F28">
        <v>3.375</v>
      </c>
      <c r="G28" s="8">
        <v>7</v>
      </c>
      <c r="H28" s="8">
        <v>-348.44</v>
      </c>
      <c r="K28" s="41"/>
    </row>
    <row r="29" spans="1:11">
      <c r="A29" s="9">
        <v>41899</v>
      </c>
      <c r="B29" t="s">
        <v>74</v>
      </c>
      <c r="C29" t="s">
        <v>77</v>
      </c>
      <c r="D29" t="s">
        <v>98</v>
      </c>
      <c r="E29">
        <v>2</v>
      </c>
      <c r="F29">
        <v>5.5</v>
      </c>
      <c r="G29" s="8">
        <v>7</v>
      </c>
      <c r="H29" s="8">
        <v>539.05999999999995</v>
      </c>
      <c r="I29">
        <v>190.62</v>
      </c>
      <c r="K29" s="41"/>
    </row>
    <row r="30" spans="1:11">
      <c r="A30" s="9">
        <v>41894</v>
      </c>
      <c r="B30" t="s">
        <v>74</v>
      </c>
      <c r="C30" t="s">
        <v>75</v>
      </c>
      <c r="D30" t="s">
        <v>76</v>
      </c>
      <c r="E30">
        <v>1</v>
      </c>
      <c r="F30">
        <v>2.5</v>
      </c>
      <c r="G30" s="8">
        <v>3.5</v>
      </c>
      <c r="H30" s="8">
        <v>-130.47</v>
      </c>
      <c r="K30" s="41"/>
    </row>
    <row r="31" spans="1:11">
      <c r="A31" s="9">
        <v>41890</v>
      </c>
      <c r="B31" t="s">
        <v>74</v>
      </c>
      <c r="C31" t="s">
        <v>77</v>
      </c>
      <c r="D31" t="s">
        <v>76</v>
      </c>
      <c r="E31">
        <v>1</v>
      </c>
      <c r="F31">
        <v>6</v>
      </c>
      <c r="G31" s="8">
        <v>3.5</v>
      </c>
      <c r="H31" s="8">
        <v>294.52999999999997</v>
      </c>
      <c r="I31">
        <v>164.06</v>
      </c>
      <c r="K31" s="41"/>
    </row>
    <row r="32" spans="1:11">
      <c r="A32" t="s">
        <v>100</v>
      </c>
      <c r="B32" s="8">
        <v>46.86</v>
      </c>
      <c r="K32" s="41"/>
    </row>
    <row r="33" spans="1:11">
      <c r="A33" s="9">
        <v>41905</v>
      </c>
      <c r="B33" t="s">
        <v>74</v>
      </c>
      <c r="C33" t="s">
        <v>75</v>
      </c>
      <c r="D33" t="s">
        <v>102</v>
      </c>
      <c r="E33">
        <v>1</v>
      </c>
      <c r="F33">
        <v>4.75</v>
      </c>
      <c r="G33" s="8">
        <v>3.5</v>
      </c>
      <c r="H33" s="8">
        <v>-242.97</v>
      </c>
      <c r="K33" s="41"/>
    </row>
    <row r="34" spans="1:11">
      <c r="A34" s="9">
        <v>41901</v>
      </c>
      <c r="B34" t="s">
        <v>74</v>
      </c>
      <c r="C34" t="s">
        <v>77</v>
      </c>
      <c r="D34" t="s">
        <v>102</v>
      </c>
      <c r="E34">
        <v>1</v>
      </c>
      <c r="F34">
        <v>9.625</v>
      </c>
      <c r="G34" s="8">
        <v>3.5</v>
      </c>
      <c r="H34" s="8">
        <v>475.78</v>
      </c>
      <c r="I34">
        <v>232.81</v>
      </c>
      <c r="K34" s="41"/>
    </row>
    <row r="35" spans="1:11">
      <c r="A35" t="s">
        <v>103</v>
      </c>
      <c r="B35" s="8">
        <v>59.37</v>
      </c>
      <c r="K35" s="41"/>
    </row>
    <row r="36" spans="1:11">
      <c r="A36" s="9">
        <v>41894</v>
      </c>
      <c r="B36" t="s">
        <v>74</v>
      </c>
      <c r="C36" t="s">
        <v>75</v>
      </c>
      <c r="D36" t="s">
        <v>81</v>
      </c>
      <c r="E36">
        <v>1</v>
      </c>
      <c r="F36">
        <v>5</v>
      </c>
      <c r="G36" s="8">
        <v>3.5</v>
      </c>
      <c r="H36" s="8">
        <v>-255.47</v>
      </c>
      <c r="K36" s="41"/>
    </row>
    <row r="37" spans="1:11">
      <c r="A37" s="9">
        <v>41892</v>
      </c>
      <c r="B37" t="s">
        <v>74</v>
      </c>
      <c r="C37" t="s">
        <v>77</v>
      </c>
      <c r="D37" t="s">
        <v>81</v>
      </c>
      <c r="E37">
        <v>1</v>
      </c>
      <c r="F37">
        <v>8.75</v>
      </c>
      <c r="G37" s="8">
        <v>3.5</v>
      </c>
      <c r="H37" s="8">
        <v>432.03</v>
      </c>
      <c r="I37">
        <v>176.56</v>
      </c>
      <c r="K37" s="41"/>
    </row>
    <row r="38" spans="1:11">
      <c r="A38" t="s">
        <v>104</v>
      </c>
      <c r="B38" s="8">
        <v>21.87</v>
      </c>
      <c r="K38" s="41"/>
    </row>
    <row r="39" spans="1:11">
      <c r="A39" t="s">
        <v>105</v>
      </c>
      <c r="B39" s="8">
        <v>128.1</v>
      </c>
      <c r="I39" s="28">
        <f>SUM(I28:I37)</f>
        <v>764.05</v>
      </c>
      <c r="K39" s="41"/>
    </row>
    <row r="40" spans="1:11" ht="15" thickBot="1"/>
    <row r="41" spans="1:11">
      <c r="I41" s="29">
        <v>3000</v>
      </c>
      <c r="J41" s="35"/>
      <c r="K41" s="30" t="s">
        <v>111</v>
      </c>
    </row>
    <row r="42" spans="1:11">
      <c r="I42" s="31"/>
      <c r="J42" s="36"/>
      <c r="K42" s="32"/>
    </row>
    <row r="43" spans="1:11">
      <c r="I43" s="31">
        <v>12</v>
      </c>
      <c r="J43" s="36" t="s">
        <v>108</v>
      </c>
      <c r="K43" s="32"/>
    </row>
    <row r="44" spans="1:11">
      <c r="I44" s="31">
        <v>30</v>
      </c>
      <c r="J44" s="36" t="s">
        <v>109</v>
      </c>
      <c r="K44" s="32"/>
    </row>
    <row r="45" spans="1:11" ht="15" thickBot="1">
      <c r="I45" s="33">
        <f>I41*I43*I44</f>
        <v>1080000</v>
      </c>
      <c r="J45" s="37" t="s">
        <v>110</v>
      </c>
      <c r="K45" s="34"/>
    </row>
  </sheetData>
  <mergeCells count="2">
    <mergeCell ref="K1:K21"/>
    <mergeCell ref="K27:K39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topLeftCell="A37" workbookViewId="0">
      <selection activeCell="M56" sqref="M56"/>
    </sheetView>
  </sheetViews>
  <sheetFormatPr baseColWidth="10" defaultRowHeight="14" x14ac:dyDescent="0"/>
  <sheetData>
    <row r="1" spans="1:11">
      <c r="A1" t="s">
        <v>11</v>
      </c>
      <c r="B1" t="s">
        <v>12</v>
      </c>
      <c r="D1" t="s">
        <v>112</v>
      </c>
      <c r="E1">
        <v>94.125</v>
      </c>
      <c r="F1">
        <v>0</v>
      </c>
      <c r="G1">
        <v>0</v>
      </c>
      <c r="H1">
        <v>0</v>
      </c>
      <c r="I1">
        <v>0</v>
      </c>
      <c r="J1">
        <v>0</v>
      </c>
      <c r="K1" t="s">
        <v>113</v>
      </c>
    </row>
    <row r="2" spans="1:11">
      <c r="D2">
        <v>240</v>
      </c>
    </row>
    <row r="3" spans="1:11">
      <c r="D3" t="s">
        <v>114</v>
      </c>
      <c r="E3">
        <v>0.125</v>
      </c>
      <c r="F3">
        <v>0</v>
      </c>
      <c r="G3">
        <v>0</v>
      </c>
      <c r="H3">
        <v>0.125</v>
      </c>
      <c r="I3">
        <v>0</v>
      </c>
      <c r="J3">
        <v>0</v>
      </c>
      <c r="K3" t="s">
        <v>115</v>
      </c>
    </row>
    <row r="4" spans="1:11">
      <c r="A4" s="44">
        <f>E4-E7</f>
        <v>5</v>
      </c>
      <c r="B4" s="44"/>
      <c r="D4" t="s">
        <v>116</v>
      </c>
      <c r="E4">
        <v>89.125</v>
      </c>
      <c r="F4">
        <v>0</v>
      </c>
      <c r="G4">
        <v>0</v>
      </c>
      <c r="H4">
        <v>0</v>
      </c>
      <c r="I4">
        <v>0</v>
      </c>
      <c r="J4">
        <v>0</v>
      </c>
      <c r="K4" t="s">
        <v>117</v>
      </c>
    </row>
    <row r="5" spans="1:11">
      <c r="A5" s="44"/>
      <c r="B5" s="44"/>
      <c r="D5">
        <v>245</v>
      </c>
    </row>
    <row r="6" spans="1:11">
      <c r="A6" s="44"/>
      <c r="B6" s="44">
        <f>E9-E6</f>
        <v>0</v>
      </c>
      <c r="D6" t="s">
        <v>118</v>
      </c>
      <c r="E6">
        <v>0.125</v>
      </c>
      <c r="F6">
        <v>0</v>
      </c>
      <c r="G6">
        <v>0</v>
      </c>
      <c r="H6">
        <v>0.125</v>
      </c>
      <c r="I6">
        <v>0</v>
      </c>
      <c r="J6">
        <v>97</v>
      </c>
      <c r="K6" t="s">
        <v>119</v>
      </c>
    </row>
    <row r="7" spans="1:11">
      <c r="A7" s="44">
        <f>E7-E10</f>
        <v>5</v>
      </c>
      <c r="B7" s="44"/>
      <c r="D7" t="s">
        <v>120</v>
      </c>
      <c r="E7">
        <v>84.125</v>
      </c>
      <c r="F7">
        <v>0</v>
      </c>
      <c r="G7">
        <v>0</v>
      </c>
      <c r="H7">
        <v>0</v>
      </c>
      <c r="I7">
        <v>0</v>
      </c>
      <c r="J7">
        <v>0</v>
      </c>
      <c r="K7" t="s">
        <v>121</v>
      </c>
    </row>
    <row r="8" spans="1:11">
      <c r="A8" s="44"/>
      <c r="B8" s="44"/>
      <c r="D8">
        <v>250</v>
      </c>
    </row>
    <row r="9" spans="1:11">
      <c r="A9" s="44"/>
      <c r="B9" s="44">
        <f>E12-E9</f>
        <v>0</v>
      </c>
      <c r="D9" t="s">
        <v>122</v>
      </c>
      <c r="E9">
        <v>0.125</v>
      </c>
      <c r="F9">
        <v>0</v>
      </c>
      <c r="G9">
        <v>0</v>
      </c>
      <c r="H9">
        <v>0.125</v>
      </c>
      <c r="I9">
        <v>0</v>
      </c>
      <c r="J9">
        <v>115</v>
      </c>
      <c r="K9" t="s">
        <v>123</v>
      </c>
    </row>
    <row r="10" spans="1:11">
      <c r="A10" s="44">
        <f>E10-E13</f>
        <v>5</v>
      </c>
      <c r="B10" s="44"/>
      <c r="D10" t="s">
        <v>124</v>
      </c>
      <c r="E10">
        <v>79.125</v>
      </c>
      <c r="F10">
        <v>0</v>
      </c>
      <c r="G10">
        <v>0</v>
      </c>
      <c r="H10">
        <v>0</v>
      </c>
      <c r="I10">
        <v>0</v>
      </c>
      <c r="J10">
        <v>0</v>
      </c>
      <c r="K10" t="s">
        <v>125</v>
      </c>
    </row>
    <row r="11" spans="1:11">
      <c r="A11" s="44"/>
      <c r="B11" s="44"/>
      <c r="D11">
        <v>255</v>
      </c>
    </row>
    <row r="12" spans="1:11">
      <c r="A12" s="44"/>
      <c r="B12" s="44">
        <f>E15-E12</f>
        <v>0</v>
      </c>
      <c r="D12" t="s">
        <v>126</v>
      </c>
      <c r="E12">
        <v>0.125</v>
      </c>
      <c r="F12">
        <v>0</v>
      </c>
      <c r="G12">
        <v>0</v>
      </c>
      <c r="H12">
        <v>0.125</v>
      </c>
      <c r="I12">
        <v>0</v>
      </c>
      <c r="J12">
        <v>523</v>
      </c>
      <c r="K12" t="s">
        <v>127</v>
      </c>
    </row>
    <row r="13" spans="1:11">
      <c r="A13" s="44">
        <f>E13-E16</f>
        <v>5</v>
      </c>
      <c r="B13" s="44"/>
      <c r="D13" t="s">
        <v>128</v>
      </c>
      <c r="E13">
        <v>74.125</v>
      </c>
      <c r="F13">
        <v>0</v>
      </c>
      <c r="G13">
        <v>0</v>
      </c>
      <c r="H13">
        <v>0</v>
      </c>
      <c r="I13">
        <v>0</v>
      </c>
      <c r="J13">
        <v>0</v>
      </c>
      <c r="K13" t="s">
        <v>129</v>
      </c>
    </row>
    <row r="14" spans="1:11">
      <c r="A14" s="44"/>
      <c r="B14" s="44"/>
      <c r="D14">
        <v>260</v>
      </c>
    </row>
    <row r="15" spans="1:11">
      <c r="A15" s="44"/>
      <c r="B15" s="44">
        <f>E18-E15</f>
        <v>0</v>
      </c>
      <c r="D15" t="s">
        <v>130</v>
      </c>
      <c r="E15">
        <v>0.125</v>
      </c>
      <c r="F15">
        <v>0</v>
      </c>
      <c r="G15">
        <v>0</v>
      </c>
      <c r="H15">
        <v>0.125</v>
      </c>
      <c r="I15">
        <v>0</v>
      </c>
      <c r="J15">
        <v>975</v>
      </c>
      <c r="K15" t="s">
        <v>131</v>
      </c>
    </row>
    <row r="16" spans="1:11">
      <c r="A16" s="44">
        <f>E16-E19</f>
        <v>5</v>
      </c>
      <c r="B16" s="44"/>
      <c r="D16" t="s">
        <v>132</v>
      </c>
      <c r="E16">
        <v>69.125</v>
      </c>
      <c r="F16">
        <v>0</v>
      </c>
      <c r="G16">
        <v>0</v>
      </c>
      <c r="H16">
        <v>0</v>
      </c>
      <c r="I16">
        <v>0</v>
      </c>
      <c r="J16">
        <v>0</v>
      </c>
      <c r="K16" t="s">
        <v>133</v>
      </c>
    </row>
    <row r="17" spans="1:11">
      <c r="A17" s="44"/>
      <c r="B17" s="44"/>
      <c r="D17">
        <v>265</v>
      </c>
    </row>
    <row r="18" spans="1:11">
      <c r="A18" s="44"/>
      <c r="B18" s="44">
        <f>E21-E18</f>
        <v>0</v>
      </c>
      <c r="D18" t="s">
        <v>134</v>
      </c>
      <c r="E18">
        <v>0.125</v>
      </c>
      <c r="F18">
        <v>0</v>
      </c>
      <c r="G18">
        <v>0</v>
      </c>
      <c r="H18">
        <v>0.125</v>
      </c>
      <c r="I18">
        <v>0</v>
      </c>
      <c r="J18">
        <v>754</v>
      </c>
      <c r="K18" t="s">
        <v>135</v>
      </c>
    </row>
    <row r="19" spans="1:11">
      <c r="A19" s="44">
        <f>E19-E22</f>
        <v>5</v>
      </c>
      <c r="B19" s="44"/>
      <c r="D19" t="s">
        <v>136</v>
      </c>
      <c r="E19">
        <v>64.125</v>
      </c>
      <c r="F19">
        <v>0</v>
      </c>
      <c r="G19">
        <v>0</v>
      </c>
      <c r="H19">
        <v>0</v>
      </c>
      <c r="I19">
        <v>0</v>
      </c>
      <c r="J19">
        <v>0</v>
      </c>
      <c r="K19" t="s">
        <v>137</v>
      </c>
    </row>
    <row r="20" spans="1:11">
      <c r="A20" s="44"/>
      <c r="B20" s="44"/>
      <c r="D20">
        <v>270</v>
      </c>
    </row>
    <row r="21" spans="1:11">
      <c r="A21" s="44"/>
      <c r="B21" s="44">
        <f>E24-E21</f>
        <v>0</v>
      </c>
      <c r="D21" t="s">
        <v>138</v>
      </c>
      <c r="E21">
        <v>0.125</v>
      </c>
      <c r="F21">
        <v>0</v>
      </c>
      <c r="G21">
        <v>0</v>
      </c>
      <c r="H21">
        <v>0.125</v>
      </c>
      <c r="I21">
        <v>0</v>
      </c>
      <c r="J21">
        <v>649</v>
      </c>
      <c r="K21" t="s">
        <v>139</v>
      </c>
    </row>
    <row r="22" spans="1:11">
      <c r="A22" s="44">
        <f>E22-E25</f>
        <v>5</v>
      </c>
      <c r="B22" s="44"/>
      <c r="D22" t="s">
        <v>140</v>
      </c>
      <c r="E22">
        <v>59.125</v>
      </c>
      <c r="F22">
        <v>0</v>
      </c>
      <c r="G22">
        <v>0</v>
      </c>
      <c r="H22">
        <v>0</v>
      </c>
      <c r="I22">
        <v>0</v>
      </c>
      <c r="J22">
        <v>0</v>
      </c>
      <c r="K22" t="s">
        <v>141</v>
      </c>
    </row>
    <row r="23" spans="1:11">
      <c r="A23" s="44"/>
      <c r="B23" s="44"/>
      <c r="D23">
        <v>275</v>
      </c>
    </row>
    <row r="24" spans="1:11">
      <c r="A24" s="44"/>
      <c r="B24" s="44">
        <f>E27-E24</f>
        <v>0</v>
      </c>
      <c r="D24" t="s">
        <v>142</v>
      </c>
      <c r="E24">
        <v>0.125</v>
      </c>
      <c r="F24">
        <v>0</v>
      </c>
      <c r="G24">
        <v>0</v>
      </c>
      <c r="H24">
        <v>0.125</v>
      </c>
      <c r="I24">
        <v>0</v>
      </c>
      <c r="J24">
        <v>205</v>
      </c>
      <c r="K24" t="s">
        <v>143</v>
      </c>
    </row>
    <row r="25" spans="1:11">
      <c r="A25" s="44">
        <f>E25-E28</f>
        <v>5</v>
      </c>
      <c r="B25" s="44"/>
      <c r="D25" t="s">
        <v>144</v>
      </c>
      <c r="E25">
        <v>54.125</v>
      </c>
      <c r="F25">
        <v>0</v>
      </c>
      <c r="G25">
        <v>0</v>
      </c>
      <c r="H25">
        <v>0</v>
      </c>
      <c r="I25">
        <v>0</v>
      </c>
      <c r="J25">
        <v>450</v>
      </c>
      <c r="K25" t="s">
        <v>145</v>
      </c>
    </row>
    <row r="26" spans="1:11">
      <c r="A26" s="44"/>
      <c r="B26" s="44"/>
      <c r="D26">
        <v>280</v>
      </c>
    </row>
    <row r="27" spans="1:11">
      <c r="A27" s="44"/>
      <c r="B27" s="44">
        <f>E30-E27</f>
        <v>0</v>
      </c>
      <c r="D27" t="s">
        <v>146</v>
      </c>
      <c r="E27">
        <v>0.125</v>
      </c>
      <c r="F27">
        <v>0</v>
      </c>
      <c r="G27">
        <v>0</v>
      </c>
      <c r="H27">
        <v>0.125</v>
      </c>
      <c r="I27">
        <v>0</v>
      </c>
      <c r="J27">
        <v>947</v>
      </c>
      <c r="K27" t="s">
        <v>147</v>
      </c>
    </row>
    <row r="28" spans="1:11">
      <c r="A28" s="44">
        <f>E28-E31</f>
        <v>5</v>
      </c>
      <c r="B28" s="44"/>
      <c r="D28" t="s">
        <v>148</v>
      </c>
      <c r="E28">
        <v>49.125</v>
      </c>
      <c r="F28">
        <v>0</v>
      </c>
      <c r="G28">
        <v>0</v>
      </c>
      <c r="H28">
        <v>0</v>
      </c>
      <c r="I28">
        <v>0</v>
      </c>
      <c r="J28">
        <v>0</v>
      </c>
      <c r="K28" t="s">
        <v>149</v>
      </c>
    </row>
    <row r="29" spans="1:11">
      <c r="A29" s="44"/>
      <c r="B29" s="44"/>
      <c r="D29">
        <v>285</v>
      </c>
    </row>
    <row r="30" spans="1:11">
      <c r="A30" s="44"/>
      <c r="B30" s="44">
        <f>E33-E30</f>
        <v>0.125</v>
      </c>
      <c r="D30" t="s">
        <v>150</v>
      </c>
      <c r="E30">
        <v>0.125</v>
      </c>
      <c r="F30">
        <v>0</v>
      </c>
      <c r="G30">
        <v>0</v>
      </c>
      <c r="H30">
        <v>0.125</v>
      </c>
      <c r="I30">
        <v>0</v>
      </c>
      <c r="J30">
        <v>704</v>
      </c>
      <c r="K30" t="s">
        <v>151</v>
      </c>
    </row>
    <row r="31" spans="1:11">
      <c r="A31" s="44">
        <f>E31-E34</f>
        <v>5</v>
      </c>
      <c r="B31" s="44"/>
      <c r="D31" t="s">
        <v>152</v>
      </c>
      <c r="E31">
        <v>44.125</v>
      </c>
      <c r="F31">
        <v>0</v>
      </c>
      <c r="G31">
        <v>0</v>
      </c>
      <c r="H31">
        <v>0</v>
      </c>
      <c r="I31">
        <v>0</v>
      </c>
      <c r="J31">
        <v>0</v>
      </c>
      <c r="K31" t="s">
        <v>153</v>
      </c>
    </row>
    <row r="32" spans="1:11">
      <c r="A32" s="44"/>
      <c r="B32" s="44"/>
      <c r="D32">
        <v>290</v>
      </c>
    </row>
    <row r="33" spans="1:11">
      <c r="A33" s="44"/>
      <c r="B33" s="44">
        <f>E36-E33</f>
        <v>-0.125</v>
      </c>
      <c r="D33" t="s">
        <v>154</v>
      </c>
      <c r="E33">
        <v>0.25</v>
      </c>
      <c r="F33">
        <v>0.125</v>
      </c>
      <c r="G33">
        <v>0</v>
      </c>
      <c r="H33">
        <v>0.125</v>
      </c>
      <c r="I33">
        <v>4</v>
      </c>
      <c r="J33" s="43">
        <v>2855</v>
      </c>
      <c r="K33" t="s">
        <v>155</v>
      </c>
    </row>
    <row r="34" spans="1:11">
      <c r="A34" s="44">
        <f>E34-E37</f>
        <v>4.875</v>
      </c>
      <c r="B34" s="44"/>
      <c r="D34" t="s">
        <v>156</v>
      </c>
      <c r="E34">
        <v>39.125</v>
      </c>
      <c r="F34">
        <v>0</v>
      </c>
      <c r="G34">
        <v>0</v>
      </c>
      <c r="H34">
        <v>0</v>
      </c>
      <c r="I34">
        <v>0</v>
      </c>
      <c r="J34">
        <v>5</v>
      </c>
      <c r="K34" t="s">
        <v>157</v>
      </c>
    </row>
    <row r="35" spans="1:11">
      <c r="A35" s="44"/>
      <c r="B35" s="44"/>
      <c r="D35">
        <v>295</v>
      </c>
    </row>
    <row r="36" spans="1:11">
      <c r="A36" s="44"/>
      <c r="B36" s="44">
        <f>E39-E36</f>
        <v>0</v>
      </c>
      <c r="D36" t="s">
        <v>158</v>
      </c>
      <c r="E36">
        <v>0.125</v>
      </c>
      <c r="F36">
        <v>0</v>
      </c>
      <c r="G36">
        <v>0</v>
      </c>
      <c r="H36">
        <v>0.125</v>
      </c>
      <c r="I36">
        <v>0</v>
      </c>
      <c r="J36">
        <v>551</v>
      </c>
      <c r="K36" t="s">
        <v>159</v>
      </c>
    </row>
    <row r="37" spans="1:11">
      <c r="A37" s="44">
        <f>E37-E40</f>
        <v>4.875</v>
      </c>
      <c r="B37" s="44"/>
      <c r="D37" t="s">
        <v>160</v>
      </c>
      <c r="E37">
        <v>34.25</v>
      </c>
      <c r="F37">
        <v>0</v>
      </c>
      <c r="G37">
        <v>0</v>
      </c>
      <c r="H37">
        <v>0</v>
      </c>
      <c r="I37">
        <v>0</v>
      </c>
      <c r="J37">
        <v>140</v>
      </c>
      <c r="K37" t="s">
        <v>161</v>
      </c>
    </row>
    <row r="38" spans="1:11">
      <c r="A38" s="44"/>
      <c r="B38" s="44"/>
      <c r="D38">
        <v>300</v>
      </c>
    </row>
    <row r="39" spans="1:11">
      <c r="A39" s="44"/>
      <c r="B39" s="44">
        <f>E42-E39</f>
        <v>0.25</v>
      </c>
      <c r="D39" t="s">
        <v>92</v>
      </c>
      <c r="E39">
        <v>0.125</v>
      </c>
      <c r="F39">
        <v>-0.125</v>
      </c>
      <c r="G39">
        <v>0</v>
      </c>
      <c r="H39">
        <v>0.125</v>
      </c>
      <c r="I39">
        <v>15</v>
      </c>
      <c r="J39" s="43">
        <v>5153</v>
      </c>
      <c r="K39" t="s">
        <v>162</v>
      </c>
    </row>
    <row r="40" spans="1:11">
      <c r="A40" s="44">
        <f>E40-E43</f>
        <v>4.75</v>
      </c>
      <c r="B40" s="44"/>
      <c r="D40" t="s">
        <v>163</v>
      </c>
      <c r="E40">
        <v>29.375</v>
      </c>
      <c r="F40">
        <v>0</v>
      </c>
      <c r="G40">
        <v>0</v>
      </c>
      <c r="H40">
        <v>0</v>
      </c>
      <c r="I40">
        <v>0</v>
      </c>
      <c r="J40">
        <v>0</v>
      </c>
      <c r="K40" t="s">
        <v>164</v>
      </c>
    </row>
    <row r="41" spans="1:11">
      <c r="A41" s="44"/>
      <c r="B41" s="44"/>
      <c r="D41">
        <v>305</v>
      </c>
    </row>
    <row r="42" spans="1:11">
      <c r="A42" s="44"/>
      <c r="B42" s="44">
        <f>E45-E42</f>
        <v>-0.125</v>
      </c>
      <c r="D42" t="s">
        <v>165</v>
      </c>
      <c r="E42">
        <v>0.375</v>
      </c>
      <c r="F42">
        <v>0</v>
      </c>
      <c r="G42">
        <v>0.125</v>
      </c>
      <c r="H42">
        <v>0.25</v>
      </c>
      <c r="I42">
        <v>3</v>
      </c>
      <c r="J42" s="43">
        <v>1307</v>
      </c>
      <c r="K42" t="s">
        <v>166</v>
      </c>
    </row>
    <row r="43" spans="1:11">
      <c r="A43" s="44">
        <f>E43-E46</f>
        <v>4.5</v>
      </c>
      <c r="B43" s="44"/>
      <c r="D43" t="s">
        <v>167</v>
      </c>
      <c r="E43">
        <v>24.625</v>
      </c>
      <c r="F43">
        <v>0</v>
      </c>
      <c r="G43">
        <v>0</v>
      </c>
      <c r="H43">
        <v>0</v>
      </c>
      <c r="I43">
        <v>0</v>
      </c>
      <c r="J43" s="43">
        <v>1225</v>
      </c>
      <c r="K43" t="s">
        <v>168</v>
      </c>
    </row>
    <row r="44" spans="1:11">
      <c r="A44" s="44"/>
      <c r="B44" s="44"/>
      <c r="D44">
        <v>310</v>
      </c>
    </row>
    <row r="45" spans="1:11">
      <c r="A45" s="44"/>
      <c r="B45" s="44">
        <f>E48-E45</f>
        <v>0.875</v>
      </c>
      <c r="D45" t="s">
        <v>93</v>
      </c>
      <c r="E45">
        <v>0.25</v>
      </c>
      <c r="F45">
        <v>-0.375</v>
      </c>
      <c r="G45">
        <v>0.125</v>
      </c>
      <c r="H45">
        <v>0.375</v>
      </c>
      <c r="I45">
        <v>20</v>
      </c>
      <c r="J45" s="43">
        <v>6839</v>
      </c>
      <c r="K45" t="s">
        <v>169</v>
      </c>
    </row>
    <row r="46" spans="1:11">
      <c r="A46" s="44">
        <f>E46-E49</f>
        <v>2.5</v>
      </c>
      <c r="B46" s="44"/>
      <c r="D46" t="s">
        <v>170</v>
      </c>
      <c r="E46">
        <v>20.125</v>
      </c>
      <c r="F46">
        <v>0</v>
      </c>
      <c r="G46">
        <v>0</v>
      </c>
      <c r="H46">
        <v>0</v>
      </c>
      <c r="I46">
        <v>0</v>
      </c>
      <c r="J46" s="43">
        <v>1054</v>
      </c>
      <c r="K46" t="s">
        <v>171</v>
      </c>
    </row>
    <row r="47" spans="1:11">
      <c r="A47" s="44"/>
      <c r="B47" s="44"/>
      <c r="D47">
        <v>315</v>
      </c>
    </row>
    <row r="48" spans="1:11">
      <c r="A48" s="44"/>
      <c r="B48" s="44">
        <f>E51-E48</f>
        <v>-0.5</v>
      </c>
      <c r="D48" t="s">
        <v>172</v>
      </c>
      <c r="E48">
        <v>1.125</v>
      </c>
      <c r="F48">
        <v>0</v>
      </c>
      <c r="G48">
        <v>0.25</v>
      </c>
      <c r="H48">
        <v>0.5</v>
      </c>
      <c r="I48">
        <v>5</v>
      </c>
      <c r="J48" s="43">
        <v>3250</v>
      </c>
      <c r="K48" t="s">
        <v>173</v>
      </c>
    </row>
    <row r="49" spans="1:11">
      <c r="A49" s="44">
        <f>E49-E52</f>
        <v>0.625</v>
      </c>
      <c r="B49" s="44"/>
      <c r="D49" t="s">
        <v>174</v>
      </c>
      <c r="E49">
        <v>17.625</v>
      </c>
      <c r="F49">
        <v>1.75</v>
      </c>
      <c r="G49">
        <v>23.875</v>
      </c>
      <c r="H49">
        <v>24.625</v>
      </c>
      <c r="I49">
        <v>28</v>
      </c>
      <c r="J49" s="43">
        <v>3282</v>
      </c>
      <c r="K49" t="s">
        <v>175</v>
      </c>
    </row>
    <row r="50" spans="1:11">
      <c r="A50" s="44"/>
      <c r="B50" s="44"/>
      <c r="D50">
        <v>320</v>
      </c>
    </row>
    <row r="51" spans="1:11">
      <c r="A51" s="44"/>
      <c r="B51" s="44">
        <f>E54-E51</f>
        <v>0.375</v>
      </c>
      <c r="D51" t="s">
        <v>176</v>
      </c>
      <c r="E51">
        <v>0.625</v>
      </c>
      <c r="F51">
        <v>-1.25</v>
      </c>
      <c r="G51">
        <v>0.5</v>
      </c>
      <c r="H51">
        <v>0.625</v>
      </c>
      <c r="I51">
        <v>202</v>
      </c>
      <c r="J51" s="43">
        <v>7628</v>
      </c>
      <c r="K51" t="s">
        <v>177</v>
      </c>
    </row>
    <row r="52" spans="1:11">
      <c r="A52" s="45">
        <v>5</v>
      </c>
      <c r="B52" s="44"/>
      <c r="D52" t="s">
        <v>178</v>
      </c>
      <c r="E52">
        <v>17</v>
      </c>
      <c r="F52">
        <v>5</v>
      </c>
      <c r="G52">
        <v>19.25</v>
      </c>
      <c r="H52">
        <v>19.875</v>
      </c>
      <c r="I52">
        <v>26</v>
      </c>
      <c r="J52" s="43">
        <v>4309</v>
      </c>
      <c r="K52" t="s">
        <v>179</v>
      </c>
    </row>
    <row r="53" spans="1:11">
      <c r="A53" s="45"/>
      <c r="B53" s="44"/>
      <c r="D53">
        <v>325</v>
      </c>
    </row>
    <row r="54" spans="1:11">
      <c r="A54" s="45"/>
      <c r="B54" s="44">
        <f>E57-E54</f>
        <v>0.75</v>
      </c>
      <c r="D54" t="s">
        <v>180</v>
      </c>
      <c r="E54">
        <v>1</v>
      </c>
      <c r="F54">
        <v>-2</v>
      </c>
      <c r="G54">
        <v>0.875</v>
      </c>
      <c r="H54">
        <v>1</v>
      </c>
      <c r="I54">
        <v>783</v>
      </c>
      <c r="J54" s="43">
        <v>7960</v>
      </c>
      <c r="K54" t="s">
        <v>181</v>
      </c>
    </row>
    <row r="55" spans="1:11">
      <c r="A55" s="45">
        <v>5</v>
      </c>
      <c r="B55" s="44"/>
      <c r="D55" t="s">
        <v>182</v>
      </c>
      <c r="E55">
        <v>13.125</v>
      </c>
      <c r="F55">
        <v>4.5</v>
      </c>
      <c r="G55">
        <v>14.875</v>
      </c>
      <c r="H55">
        <v>15.5</v>
      </c>
      <c r="I55">
        <v>64</v>
      </c>
      <c r="J55" s="43">
        <v>3581</v>
      </c>
      <c r="K55" t="s">
        <v>183</v>
      </c>
    </row>
    <row r="56" spans="1:11">
      <c r="A56" s="44"/>
      <c r="B56" s="44"/>
      <c r="D56">
        <v>330</v>
      </c>
    </row>
    <row r="57" spans="1:11">
      <c r="A57" s="44"/>
      <c r="B57" s="44">
        <f>E60-E57</f>
        <v>1.125</v>
      </c>
      <c r="D57" t="s">
        <v>184</v>
      </c>
      <c r="E57">
        <v>1.75</v>
      </c>
      <c r="F57">
        <v>-2.875</v>
      </c>
      <c r="G57">
        <v>1.5</v>
      </c>
      <c r="H57">
        <v>1.625</v>
      </c>
      <c r="I57">
        <v>561</v>
      </c>
      <c r="J57" s="43">
        <v>8644</v>
      </c>
      <c r="K57" t="s">
        <v>185</v>
      </c>
    </row>
    <row r="58" spans="1:11">
      <c r="A58" s="45">
        <v>5</v>
      </c>
      <c r="B58" s="44"/>
      <c r="D58" t="s">
        <v>186</v>
      </c>
      <c r="E58">
        <v>7.875</v>
      </c>
      <c r="F58">
        <v>2</v>
      </c>
      <c r="G58">
        <v>11</v>
      </c>
      <c r="H58">
        <v>11.375</v>
      </c>
      <c r="I58">
        <v>355</v>
      </c>
      <c r="J58" s="43">
        <v>2243</v>
      </c>
      <c r="K58" t="s">
        <v>187</v>
      </c>
    </row>
    <row r="59" spans="1:11">
      <c r="A59" s="45"/>
      <c r="B59" s="44"/>
      <c r="D59">
        <v>335</v>
      </c>
    </row>
    <row r="60" spans="1:11">
      <c r="A60" s="45"/>
      <c r="B60" s="44">
        <f>E63-E60</f>
        <v>1.25</v>
      </c>
      <c r="D60" t="s">
        <v>188</v>
      </c>
      <c r="E60">
        <v>2.875</v>
      </c>
      <c r="F60">
        <v>-4</v>
      </c>
      <c r="G60">
        <v>2.5</v>
      </c>
      <c r="H60">
        <v>2.625</v>
      </c>
      <c r="I60">
        <v>257</v>
      </c>
      <c r="J60" s="43">
        <v>3367</v>
      </c>
      <c r="K60" t="s">
        <v>189</v>
      </c>
    </row>
    <row r="61" spans="1:11">
      <c r="A61" s="45">
        <v>5</v>
      </c>
      <c r="B61" s="44"/>
      <c r="D61" t="s">
        <v>190</v>
      </c>
      <c r="E61">
        <v>6</v>
      </c>
      <c r="F61">
        <v>2.125</v>
      </c>
      <c r="G61">
        <v>7.625</v>
      </c>
      <c r="H61">
        <v>7.875</v>
      </c>
      <c r="I61" s="43">
        <v>1185</v>
      </c>
      <c r="J61" s="43">
        <v>9126</v>
      </c>
      <c r="K61" t="s">
        <v>191</v>
      </c>
    </row>
    <row r="62" spans="1:11">
      <c r="A62" s="44"/>
      <c r="B62" s="44"/>
      <c r="D62">
        <v>340</v>
      </c>
    </row>
    <row r="63" spans="1:11">
      <c r="A63" s="44"/>
      <c r="B63" s="44">
        <f>E66-E63</f>
        <v>2.5</v>
      </c>
      <c r="D63" t="s">
        <v>192</v>
      </c>
      <c r="E63">
        <v>4.125</v>
      </c>
      <c r="F63">
        <v>-5.75</v>
      </c>
      <c r="G63">
        <v>4</v>
      </c>
      <c r="H63">
        <v>4.25</v>
      </c>
      <c r="I63" s="43">
        <v>1480</v>
      </c>
      <c r="J63" s="43">
        <v>13710</v>
      </c>
      <c r="K63" t="s">
        <v>193</v>
      </c>
    </row>
    <row r="64" spans="1:11">
      <c r="A64" s="45">
        <v>5</v>
      </c>
      <c r="B64" s="44"/>
      <c r="D64" t="s">
        <v>194</v>
      </c>
      <c r="E64">
        <v>4.25</v>
      </c>
      <c r="F64">
        <v>1.875</v>
      </c>
      <c r="G64">
        <v>4.875</v>
      </c>
      <c r="H64">
        <v>5.125</v>
      </c>
      <c r="I64">
        <v>804</v>
      </c>
      <c r="J64" s="43">
        <v>2194</v>
      </c>
      <c r="K64" t="s">
        <v>195</v>
      </c>
    </row>
    <row r="65" spans="1:11">
      <c r="A65" s="45"/>
      <c r="B65" s="44"/>
      <c r="D65">
        <v>345</v>
      </c>
    </row>
    <row r="66" spans="1:11">
      <c r="A66" s="45"/>
      <c r="B66" s="44">
        <f>E69-E66</f>
        <v>3.875</v>
      </c>
      <c r="D66" t="s">
        <v>196</v>
      </c>
      <c r="E66">
        <v>6.625</v>
      </c>
      <c r="F66">
        <v>-6.75</v>
      </c>
      <c r="G66">
        <v>6.25</v>
      </c>
      <c r="H66">
        <v>6.625</v>
      </c>
      <c r="I66">
        <v>326</v>
      </c>
      <c r="J66" s="43">
        <v>1500</v>
      </c>
      <c r="K66" t="s">
        <v>197</v>
      </c>
    </row>
    <row r="67" spans="1:11">
      <c r="A67" s="45">
        <v>5</v>
      </c>
      <c r="B67" s="44"/>
      <c r="D67" t="s">
        <v>198</v>
      </c>
      <c r="E67">
        <v>3</v>
      </c>
      <c r="F67">
        <v>1.5</v>
      </c>
      <c r="G67">
        <v>3</v>
      </c>
      <c r="H67">
        <v>3.25</v>
      </c>
      <c r="I67">
        <v>725</v>
      </c>
      <c r="J67" s="43">
        <v>8799</v>
      </c>
      <c r="K67" t="s">
        <v>199</v>
      </c>
    </row>
    <row r="68" spans="1:11">
      <c r="A68" s="44"/>
      <c r="B68" s="44"/>
      <c r="D68">
        <v>350</v>
      </c>
    </row>
    <row r="69" spans="1:11">
      <c r="A69" s="44"/>
      <c r="B69" s="44">
        <f>E72-E69</f>
        <v>11.375</v>
      </c>
      <c r="D69" t="s">
        <v>200</v>
      </c>
      <c r="E69">
        <v>10.5</v>
      </c>
      <c r="F69">
        <v>-7</v>
      </c>
      <c r="G69">
        <v>9.25</v>
      </c>
      <c r="H69">
        <v>9.625</v>
      </c>
      <c r="I69">
        <v>262</v>
      </c>
      <c r="J69" s="43">
        <v>3966</v>
      </c>
      <c r="K69" t="s">
        <v>201</v>
      </c>
    </row>
    <row r="70" spans="1:11">
      <c r="A70" s="44">
        <f>E70-E73</f>
        <v>0.125</v>
      </c>
      <c r="B70" s="44"/>
      <c r="D70" t="s">
        <v>202</v>
      </c>
      <c r="E70">
        <v>1.125</v>
      </c>
      <c r="F70">
        <v>0.25</v>
      </c>
      <c r="G70">
        <v>1.75</v>
      </c>
      <c r="H70">
        <v>1.875</v>
      </c>
      <c r="I70">
        <v>89</v>
      </c>
      <c r="J70" s="43">
        <v>2480</v>
      </c>
      <c r="K70" t="s">
        <v>203</v>
      </c>
    </row>
    <row r="71" spans="1:11">
      <c r="A71" s="44"/>
      <c r="B71" s="44"/>
      <c r="D71">
        <v>355</v>
      </c>
    </row>
    <row r="72" spans="1:11">
      <c r="A72" s="44"/>
      <c r="B72" s="44">
        <f>E75-E72</f>
        <v>-1.875</v>
      </c>
      <c r="D72" t="s">
        <v>204</v>
      </c>
      <c r="E72">
        <v>21.875</v>
      </c>
      <c r="F72">
        <v>0</v>
      </c>
      <c r="G72">
        <v>12.875</v>
      </c>
      <c r="H72">
        <v>13.5</v>
      </c>
      <c r="I72">
        <v>0</v>
      </c>
      <c r="J72">
        <v>666</v>
      </c>
      <c r="K72" t="s">
        <v>205</v>
      </c>
    </row>
    <row r="73" spans="1:11">
      <c r="A73" s="44">
        <f>E73-E76</f>
        <v>0.625</v>
      </c>
      <c r="B73" s="44"/>
      <c r="D73" t="s">
        <v>84</v>
      </c>
      <c r="E73">
        <v>1</v>
      </c>
      <c r="F73">
        <v>0.375</v>
      </c>
      <c r="G73">
        <v>0.875</v>
      </c>
      <c r="H73">
        <v>1.125</v>
      </c>
      <c r="I73">
        <v>541</v>
      </c>
      <c r="J73" s="43">
        <v>6464</v>
      </c>
      <c r="K73" t="s">
        <v>206</v>
      </c>
    </row>
    <row r="74" spans="1:11">
      <c r="A74" s="44"/>
      <c r="B74" s="44"/>
      <c r="D74">
        <v>360</v>
      </c>
    </row>
    <row r="75" spans="1:11">
      <c r="A75" s="44"/>
      <c r="B75" s="44">
        <f>E78-E75</f>
        <v>5.125</v>
      </c>
      <c r="D75" t="s">
        <v>207</v>
      </c>
      <c r="E75">
        <v>20</v>
      </c>
      <c r="F75">
        <v>-6.625</v>
      </c>
      <c r="G75">
        <v>17</v>
      </c>
      <c r="H75">
        <v>17.75</v>
      </c>
      <c r="I75">
        <v>5</v>
      </c>
      <c r="J75" s="43">
        <v>2241</v>
      </c>
      <c r="K75" t="s">
        <v>208</v>
      </c>
    </row>
    <row r="76" spans="1:11">
      <c r="A76" s="44">
        <f>E76-E79</f>
        <v>0.125</v>
      </c>
      <c r="B76" s="44"/>
      <c r="D76" t="s">
        <v>209</v>
      </c>
      <c r="E76">
        <v>0.375</v>
      </c>
      <c r="F76">
        <v>0</v>
      </c>
      <c r="G76">
        <v>0.5</v>
      </c>
      <c r="H76">
        <v>0.625</v>
      </c>
      <c r="I76">
        <v>0</v>
      </c>
      <c r="J76" s="43">
        <v>1832</v>
      </c>
      <c r="K76" t="s">
        <v>210</v>
      </c>
    </row>
    <row r="77" spans="1:11">
      <c r="A77" s="44"/>
      <c r="B77" s="44"/>
      <c r="D77">
        <v>365</v>
      </c>
    </row>
    <row r="78" spans="1:11">
      <c r="A78" s="44"/>
      <c r="B78" s="44">
        <f>E81-E78</f>
        <v>11.125</v>
      </c>
      <c r="D78" t="s">
        <v>211</v>
      </c>
      <c r="E78">
        <v>25.125</v>
      </c>
      <c r="F78">
        <v>-6.25</v>
      </c>
      <c r="G78">
        <v>21.625</v>
      </c>
      <c r="H78">
        <v>22.25</v>
      </c>
      <c r="I78">
        <v>6</v>
      </c>
      <c r="J78">
        <v>711</v>
      </c>
      <c r="K78" t="s">
        <v>212</v>
      </c>
    </row>
    <row r="79" spans="1:11">
      <c r="A79" s="44">
        <f>E79-E82</f>
        <v>0.125</v>
      </c>
      <c r="B79" s="44"/>
      <c r="D79" t="s">
        <v>83</v>
      </c>
      <c r="E79">
        <v>0.25</v>
      </c>
      <c r="F79">
        <v>0</v>
      </c>
      <c r="G79">
        <v>0.25</v>
      </c>
      <c r="H79">
        <v>0.375</v>
      </c>
      <c r="I79">
        <v>4</v>
      </c>
      <c r="J79" s="43">
        <v>3917</v>
      </c>
      <c r="K79" t="s">
        <v>213</v>
      </c>
    </row>
    <row r="80" spans="1:11">
      <c r="A80" s="44"/>
      <c r="B80" s="44"/>
      <c r="D80">
        <v>370</v>
      </c>
    </row>
    <row r="81" spans="1:11">
      <c r="A81" s="44"/>
      <c r="B81" s="44">
        <f>E84-E81</f>
        <v>-2.375</v>
      </c>
      <c r="D81" t="s">
        <v>214</v>
      </c>
      <c r="E81">
        <v>36.25</v>
      </c>
      <c r="F81">
        <v>0</v>
      </c>
      <c r="G81">
        <v>26.375</v>
      </c>
      <c r="H81">
        <v>27</v>
      </c>
      <c r="I81">
        <v>0</v>
      </c>
      <c r="J81" s="43">
        <v>2105</v>
      </c>
      <c r="K81" t="s">
        <v>215</v>
      </c>
    </row>
    <row r="82" spans="1:11">
      <c r="A82" s="44">
        <f>E82-E85</f>
        <v>0</v>
      </c>
      <c r="B82" s="44"/>
      <c r="D82" t="s">
        <v>216</v>
      </c>
      <c r="E82">
        <v>0.125</v>
      </c>
      <c r="F82">
        <v>0</v>
      </c>
      <c r="G82">
        <v>0.125</v>
      </c>
      <c r="H82">
        <v>0.25</v>
      </c>
      <c r="I82">
        <v>0</v>
      </c>
      <c r="J82" s="43">
        <v>1488</v>
      </c>
      <c r="K82" t="s">
        <v>217</v>
      </c>
    </row>
    <row r="83" spans="1:11">
      <c r="A83" s="44"/>
      <c r="B83" s="44"/>
      <c r="D83">
        <v>375</v>
      </c>
    </row>
    <row r="84" spans="1:11">
      <c r="A84" s="44"/>
      <c r="B84" s="44">
        <f>E87-E84</f>
        <v>8.125</v>
      </c>
      <c r="D84" t="s">
        <v>218</v>
      </c>
      <c r="E84">
        <v>33.875</v>
      </c>
      <c r="F84">
        <v>-7.25</v>
      </c>
      <c r="G84">
        <v>31.25</v>
      </c>
      <c r="H84">
        <v>31.875</v>
      </c>
      <c r="I84">
        <v>2</v>
      </c>
      <c r="J84">
        <v>481</v>
      </c>
      <c r="K84" t="s">
        <v>219</v>
      </c>
    </row>
    <row r="85" spans="1:11">
      <c r="A85" s="44">
        <f>E85-E88</f>
        <v>0</v>
      </c>
      <c r="B85" s="44"/>
      <c r="D85" t="s">
        <v>220</v>
      </c>
      <c r="E85">
        <v>0.125</v>
      </c>
      <c r="F85">
        <v>0</v>
      </c>
      <c r="G85">
        <v>0</v>
      </c>
      <c r="H85">
        <v>0.25</v>
      </c>
      <c r="I85">
        <v>75</v>
      </c>
      <c r="J85" s="43">
        <v>3085</v>
      </c>
      <c r="K85" t="s">
        <v>221</v>
      </c>
    </row>
    <row r="86" spans="1:11">
      <c r="A86" s="44"/>
      <c r="B86" s="44"/>
      <c r="D86">
        <v>380</v>
      </c>
    </row>
    <row r="87" spans="1:11">
      <c r="A87" s="44"/>
      <c r="B87" s="44">
        <f>E90-E87</f>
        <v>9.125</v>
      </c>
      <c r="D87" t="s">
        <v>222</v>
      </c>
      <c r="E87">
        <v>42</v>
      </c>
      <c r="F87">
        <v>-4.125</v>
      </c>
      <c r="G87">
        <v>36.125</v>
      </c>
      <c r="H87">
        <v>36.875</v>
      </c>
      <c r="I87">
        <v>2</v>
      </c>
      <c r="J87">
        <v>322</v>
      </c>
      <c r="K87" t="s">
        <v>223</v>
      </c>
    </row>
    <row r="88" spans="1:11">
      <c r="A88" s="44">
        <f>E88-E91</f>
        <v>0</v>
      </c>
      <c r="B88" s="44"/>
      <c r="D88" t="s">
        <v>224</v>
      </c>
      <c r="E88">
        <v>0.125</v>
      </c>
      <c r="F88">
        <v>0</v>
      </c>
      <c r="G88">
        <v>0</v>
      </c>
      <c r="H88">
        <v>0.125</v>
      </c>
      <c r="I88">
        <v>0</v>
      </c>
      <c r="J88" s="43">
        <v>1800</v>
      </c>
      <c r="K88" t="s">
        <v>225</v>
      </c>
    </row>
    <row r="89" spans="1:11">
      <c r="A89" s="44"/>
      <c r="B89" s="44"/>
      <c r="D89">
        <v>385</v>
      </c>
    </row>
    <row r="90" spans="1:11">
      <c r="A90" s="44"/>
      <c r="B90" s="44">
        <f>E93-E90</f>
        <v>5</v>
      </c>
      <c r="D90" t="s">
        <v>226</v>
      </c>
      <c r="E90">
        <v>51.125</v>
      </c>
      <c r="F90">
        <v>0</v>
      </c>
      <c r="G90">
        <v>41.125</v>
      </c>
      <c r="H90">
        <v>41.875</v>
      </c>
      <c r="I90">
        <v>0</v>
      </c>
      <c r="J90">
        <v>88</v>
      </c>
      <c r="K90" t="s">
        <v>227</v>
      </c>
    </row>
    <row r="91" spans="1:11">
      <c r="A91" s="44">
        <f>E91-E94</f>
        <v>0</v>
      </c>
      <c r="B91" s="44"/>
      <c r="D91" t="s">
        <v>228</v>
      </c>
      <c r="E91">
        <v>0.125</v>
      </c>
      <c r="F91">
        <v>0</v>
      </c>
      <c r="G91">
        <v>0</v>
      </c>
      <c r="H91">
        <v>0.125</v>
      </c>
      <c r="I91">
        <v>0</v>
      </c>
      <c r="J91" s="43">
        <v>1228</v>
      </c>
      <c r="K91" t="s">
        <v>229</v>
      </c>
    </row>
    <row r="92" spans="1:11">
      <c r="A92" s="44"/>
      <c r="B92" s="44"/>
      <c r="D92">
        <v>390</v>
      </c>
    </row>
    <row r="93" spans="1:11">
      <c r="A93" s="44"/>
      <c r="B93" s="44">
        <f>E96-E93</f>
        <v>5</v>
      </c>
      <c r="D93" t="s">
        <v>230</v>
      </c>
      <c r="E93">
        <v>56.125</v>
      </c>
      <c r="F93">
        <v>0</v>
      </c>
      <c r="G93">
        <v>46</v>
      </c>
      <c r="H93">
        <v>46.75</v>
      </c>
      <c r="I93">
        <v>0</v>
      </c>
      <c r="J93">
        <v>2</v>
      </c>
      <c r="K93" t="s">
        <v>231</v>
      </c>
    </row>
    <row r="94" spans="1:11">
      <c r="A94" s="44">
        <f>E94-E97</f>
        <v>0</v>
      </c>
      <c r="B94" s="44"/>
      <c r="D94" t="s">
        <v>232</v>
      </c>
      <c r="E94">
        <v>0.125</v>
      </c>
      <c r="F94">
        <v>0</v>
      </c>
      <c r="G94">
        <v>0</v>
      </c>
      <c r="H94">
        <v>0.125</v>
      </c>
      <c r="I94">
        <v>0</v>
      </c>
      <c r="J94">
        <v>480</v>
      </c>
      <c r="K94" t="s">
        <v>233</v>
      </c>
    </row>
    <row r="95" spans="1:11">
      <c r="A95" s="44"/>
      <c r="B95" s="44"/>
      <c r="D95">
        <v>395</v>
      </c>
    </row>
    <row r="96" spans="1:11">
      <c r="A96" s="44"/>
      <c r="B96" s="44">
        <f>E99-E96</f>
        <v>5</v>
      </c>
      <c r="D96" t="s">
        <v>234</v>
      </c>
      <c r="E96">
        <v>61.125</v>
      </c>
      <c r="F96">
        <v>0</v>
      </c>
      <c r="G96">
        <v>51</v>
      </c>
      <c r="H96">
        <v>51.75</v>
      </c>
      <c r="I96">
        <v>0</v>
      </c>
      <c r="J96">
        <v>3</v>
      </c>
      <c r="K96" t="s">
        <v>235</v>
      </c>
    </row>
    <row r="97" spans="1:11">
      <c r="A97" s="44">
        <f>E97-E100</f>
        <v>0</v>
      </c>
      <c r="B97" s="44"/>
      <c r="D97" t="s">
        <v>236</v>
      </c>
      <c r="E97">
        <v>0.125</v>
      </c>
      <c r="F97">
        <v>0</v>
      </c>
      <c r="G97">
        <v>0</v>
      </c>
      <c r="H97">
        <v>0.125</v>
      </c>
      <c r="I97">
        <v>0</v>
      </c>
      <c r="J97" s="43">
        <v>2229</v>
      </c>
      <c r="K97" t="s">
        <v>237</v>
      </c>
    </row>
    <row r="98" spans="1:11">
      <c r="A98" s="44"/>
      <c r="B98" s="44"/>
      <c r="D98">
        <v>400</v>
      </c>
    </row>
    <row r="99" spans="1:11">
      <c r="A99" s="44"/>
      <c r="B99" s="44">
        <f>E102-E99</f>
        <v>5</v>
      </c>
      <c r="D99" t="s">
        <v>238</v>
      </c>
      <c r="E99">
        <v>66.125</v>
      </c>
      <c r="F99">
        <v>0</v>
      </c>
      <c r="G99">
        <v>56</v>
      </c>
      <c r="H99">
        <v>56.75</v>
      </c>
      <c r="I99">
        <v>0</v>
      </c>
      <c r="J99">
        <v>32</v>
      </c>
      <c r="K99" t="s">
        <v>239</v>
      </c>
    </row>
    <row r="100" spans="1:11">
      <c r="A100" s="44">
        <f>E100-E103</f>
        <v>0</v>
      </c>
      <c r="B100" s="44"/>
      <c r="D100" t="s">
        <v>240</v>
      </c>
      <c r="E100">
        <v>0.125</v>
      </c>
      <c r="F100">
        <v>0</v>
      </c>
      <c r="G100">
        <v>0</v>
      </c>
      <c r="H100">
        <v>0.125</v>
      </c>
      <c r="I100">
        <v>0</v>
      </c>
      <c r="J100">
        <v>321</v>
      </c>
      <c r="K100" t="s">
        <v>241</v>
      </c>
    </row>
    <row r="101" spans="1:11">
      <c r="A101" s="44"/>
      <c r="B101" s="44"/>
      <c r="D101">
        <v>405</v>
      </c>
    </row>
    <row r="102" spans="1:11">
      <c r="A102" s="44"/>
      <c r="B102" s="44">
        <f>E105-E102</f>
        <v>5</v>
      </c>
      <c r="D102" t="s">
        <v>242</v>
      </c>
      <c r="E102">
        <v>71.125</v>
      </c>
      <c r="F102">
        <v>0</v>
      </c>
      <c r="G102">
        <v>61</v>
      </c>
      <c r="H102">
        <v>61.75</v>
      </c>
      <c r="I102">
        <v>0</v>
      </c>
      <c r="J102">
        <v>3</v>
      </c>
      <c r="K102" t="s">
        <v>243</v>
      </c>
    </row>
    <row r="103" spans="1:11">
      <c r="A103" s="44">
        <f>E103-E106</f>
        <v>0</v>
      </c>
      <c r="B103" s="44"/>
      <c r="D103" t="s">
        <v>244</v>
      </c>
      <c r="E103">
        <v>0.125</v>
      </c>
      <c r="F103">
        <v>0</v>
      </c>
      <c r="G103">
        <v>0</v>
      </c>
      <c r="H103">
        <v>0.125</v>
      </c>
      <c r="I103">
        <v>0</v>
      </c>
      <c r="J103">
        <v>589</v>
      </c>
      <c r="K103" t="s">
        <v>245</v>
      </c>
    </row>
    <row r="104" spans="1:11">
      <c r="A104" s="44"/>
      <c r="B104" s="44"/>
      <c r="D104">
        <v>410</v>
      </c>
    </row>
    <row r="105" spans="1:11">
      <c r="A105" s="44"/>
      <c r="B105" s="44">
        <f>E108-E105</f>
        <v>5</v>
      </c>
      <c r="D105" t="s">
        <v>246</v>
      </c>
      <c r="E105">
        <v>76.125</v>
      </c>
      <c r="F105">
        <v>0</v>
      </c>
      <c r="G105">
        <v>66</v>
      </c>
      <c r="H105">
        <v>66.75</v>
      </c>
      <c r="I105">
        <v>0</v>
      </c>
      <c r="J105">
        <v>0</v>
      </c>
      <c r="K105" t="s">
        <v>247</v>
      </c>
    </row>
    <row r="106" spans="1:11">
      <c r="A106" s="44">
        <f>E106-E109</f>
        <v>0</v>
      </c>
      <c r="B106" s="44"/>
      <c r="D106" t="s">
        <v>248</v>
      </c>
      <c r="E106">
        <v>0.125</v>
      </c>
      <c r="F106">
        <v>0</v>
      </c>
      <c r="G106">
        <v>0</v>
      </c>
      <c r="H106">
        <v>0.125</v>
      </c>
      <c r="I106">
        <v>0</v>
      </c>
      <c r="J106">
        <v>164</v>
      </c>
      <c r="K106" t="s">
        <v>249</v>
      </c>
    </row>
    <row r="107" spans="1:11">
      <c r="A107" s="44"/>
      <c r="B107" s="44"/>
      <c r="D107">
        <v>415</v>
      </c>
    </row>
    <row r="108" spans="1:11">
      <c r="A108" s="44"/>
      <c r="B108" s="44">
        <f>E111-E108</f>
        <v>5</v>
      </c>
      <c r="D108" t="s">
        <v>250</v>
      </c>
      <c r="E108">
        <v>81.125</v>
      </c>
      <c r="F108">
        <v>0</v>
      </c>
      <c r="G108">
        <v>71</v>
      </c>
      <c r="H108">
        <v>71.75</v>
      </c>
      <c r="I108">
        <v>0</v>
      </c>
      <c r="J108">
        <v>0</v>
      </c>
      <c r="K108" t="s">
        <v>251</v>
      </c>
    </row>
    <row r="109" spans="1:11">
      <c r="A109" s="44">
        <f>E109-E112</f>
        <v>0</v>
      </c>
      <c r="B109" s="44"/>
      <c r="D109" t="s">
        <v>252</v>
      </c>
      <c r="E109">
        <v>0.125</v>
      </c>
      <c r="F109">
        <v>0</v>
      </c>
      <c r="G109">
        <v>0</v>
      </c>
      <c r="H109">
        <v>0.125</v>
      </c>
      <c r="I109">
        <v>0</v>
      </c>
      <c r="J109">
        <v>349</v>
      </c>
      <c r="K109" t="s">
        <v>253</v>
      </c>
    </row>
    <row r="110" spans="1:11">
      <c r="A110" s="44"/>
      <c r="B110" s="44"/>
      <c r="D110">
        <v>420</v>
      </c>
    </row>
    <row r="111" spans="1:11">
      <c r="A111" s="44"/>
      <c r="B111" s="44">
        <f>E114-E111</f>
        <v>5</v>
      </c>
      <c r="D111" t="s">
        <v>254</v>
      </c>
      <c r="E111">
        <v>86.125</v>
      </c>
      <c r="F111">
        <v>0</v>
      </c>
      <c r="G111">
        <v>76</v>
      </c>
      <c r="H111">
        <v>76.75</v>
      </c>
      <c r="I111">
        <v>0</v>
      </c>
      <c r="J111">
        <v>0</v>
      </c>
      <c r="K111" t="s">
        <v>255</v>
      </c>
    </row>
    <row r="112" spans="1:11">
      <c r="A112" s="44">
        <f>E112-E115</f>
        <v>0</v>
      </c>
      <c r="B112" s="44"/>
      <c r="D112" t="s">
        <v>256</v>
      </c>
      <c r="E112">
        <v>0.125</v>
      </c>
      <c r="F112">
        <v>0</v>
      </c>
      <c r="G112">
        <v>0</v>
      </c>
      <c r="H112">
        <v>0.125</v>
      </c>
      <c r="I112">
        <v>0</v>
      </c>
      <c r="J112">
        <v>228</v>
      </c>
      <c r="K112" t="s">
        <v>257</v>
      </c>
    </row>
    <row r="113" spans="1:11">
      <c r="A113" s="44"/>
      <c r="B113" s="44"/>
      <c r="D113">
        <v>425</v>
      </c>
    </row>
    <row r="114" spans="1:11">
      <c r="A114" s="44"/>
      <c r="B114" s="44">
        <f>E117-E114</f>
        <v>5</v>
      </c>
      <c r="D114" t="s">
        <v>258</v>
      </c>
      <c r="E114">
        <v>91.125</v>
      </c>
      <c r="F114">
        <v>0</v>
      </c>
      <c r="G114">
        <v>81</v>
      </c>
      <c r="H114">
        <v>81.75</v>
      </c>
      <c r="I114">
        <v>0</v>
      </c>
      <c r="J114">
        <v>0</v>
      </c>
      <c r="K114" t="s">
        <v>259</v>
      </c>
    </row>
    <row r="115" spans="1:11">
      <c r="A115" s="44">
        <f>E115-E118</f>
        <v>0</v>
      </c>
      <c r="B115" s="44"/>
      <c r="D115" t="s">
        <v>260</v>
      </c>
      <c r="E115">
        <v>0.125</v>
      </c>
      <c r="F115">
        <v>0</v>
      </c>
      <c r="G115">
        <v>0</v>
      </c>
      <c r="H115">
        <v>0.125</v>
      </c>
      <c r="I115">
        <v>0</v>
      </c>
      <c r="J115">
        <v>513</v>
      </c>
      <c r="K115" t="s">
        <v>261</v>
      </c>
    </row>
    <row r="116" spans="1:11">
      <c r="A116" s="44"/>
      <c r="B116" s="44"/>
      <c r="D116">
        <v>430</v>
      </c>
    </row>
    <row r="117" spans="1:11">
      <c r="A117" s="44"/>
      <c r="B117" s="44">
        <f>E120-E117</f>
        <v>5</v>
      </c>
      <c r="D117" t="s">
        <v>262</v>
      </c>
      <c r="E117">
        <v>96.125</v>
      </c>
      <c r="F117">
        <v>0</v>
      </c>
      <c r="G117">
        <v>86</v>
      </c>
      <c r="H117">
        <v>86.75</v>
      </c>
      <c r="I117">
        <v>0</v>
      </c>
      <c r="J117">
        <v>3</v>
      </c>
      <c r="K117" t="s">
        <v>263</v>
      </c>
    </row>
    <row r="118" spans="1:11">
      <c r="A118" s="45">
        <v>5</v>
      </c>
      <c r="B118" s="44"/>
      <c r="D118" t="s">
        <v>264</v>
      </c>
      <c r="E118">
        <v>0.125</v>
      </c>
      <c r="F118">
        <v>0</v>
      </c>
      <c r="G118">
        <v>0</v>
      </c>
      <c r="H118">
        <v>0.125</v>
      </c>
      <c r="I118">
        <v>0</v>
      </c>
      <c r="J118">
        <v>40</v>
      </c>
      <c r="K118" t="s">
        <v>265</v>
      </c>
    </row>
    <row r="119" spans="1:11">
      <c r="A119" s="45"/>
      <c r="B119" s="44"/>
      <c r="D119">
        <v>435</v>
      </c>
    </row>
    <row r="120" spans="1:11">
      <c r="A120" s="45"/>
      <c r="B120" s="44">
        <f>E123-E120</f>
        <v>5</v>
      </c>
      <c r="D120" t="s">
        <v>266</v>
      </c>
      <c r="E120">
        <v>101.125</v>
      </c>
      <c r="F120">
        <v>0</v>
      </c>
      <c r="G120">
        <v>91</v>
      </c>
      <c r="H120">
        <v>91.75</v>
      </c>
      <c r="I120">
        <v>0</v>
      </c>
      <c r="J120">
        <v>6</v>
      </c>
      <c r="K120" t="s">
        <v>267</v>
      </c>
    </row>
    <row r="121" spans="1:11">
      <c r="A121" s="45">
        <v>5</v>
      </c>
      <c r="B121" s="44"/>
      <c r="D121" t="s">
        <v>268</v>
      </c>
      <c r="E121">
        <v>0.125</v>
      </c>
      <c r="F121">
        <v>0</v>
      </c>
      <c r="G121">
        <v>0</v>
      </c>
      <c r="H121">
        <v>0.125</v>
      </c>
      <c r="I121">
        <v>0</v>
      </c>
      <c r="J121">
        <v>313</v>
      </c>
      <c r="K121" t="s">
        <v>269</v>
      </c>
    </row>
    <row r="122" spans="1:11">
      <c r="A122" s="44"/>
      <c r="B122" s="44"/>
      <c r="D122">
        <v>440</v>
      </c>
    </row>
    <row r="123" spans="1:11">
      <c r="A123" s="44"/>
      <c r="B123" s="44">
        <f>E126-E123</f>
        <v>5</v>
      </c>
      <c r="D123" t="s">
        <v>270</v>
      </c>
      <c r="E123">
        <v>106.125</v>
      </c>
      <c r="F123">
        <v>0</v>
      </c>
      <c r="G123">
        <v>0</v>
      </c>
      <c r="H123">
        <v>0</v>
      </c>
      <c r="I123">
        <v>0</v>
      </c>
      <c r="J123">
        <v>8</v>
      </c>
      <c r="K123" t="s">
        <v>271</v>
      </c>
    </row>
    <row r="124" spans="1:11">
      <c r="A124" s="45">
        <v>5</v>
      </c>
      <c r="B124" s="44"/>
      <c r="D124" t="s">
        <v>272</v>
      </c>
      <c r="E124">
        <v>0.125</v>
      </c>
      <c r="F124">
        <v>0</v>
      </c>
      <c r="G124">
        <v>0</v>
      </c>
      <c r="H124">
        <v>0.125</v>
      </c>
      <c r="I124">
        <v>0</v>
      </c>
      <c r="J124">
        <v>5</v>
      </c>
      <c r="K124" t="s">
        <v>273</v>
      </c>
    </row>
    <row r="125" spans="1:11">
      <c r="A125" s="45"/>
      <c r="B125" s="44"/>
      <c r="D125">
        <v>445</v>
      </c>
    </row>
    <row r="126" spans="1:11">
      <c r="A126" s="45"/>
      <c r="B126" s="44">
        <f>E129-E126</f>
        <v>5</v>
      </c>
      <c r="D126" t="s">
        <v>274</v>
      </c>
      <c r="E126">
        <v>111.125</v>
      </c>
      <c r="F126">
        <v>0</v>
      </c>
      <c r="G126">
        <v>0</v>
      </c>
      <c r="H126">
        <v>0</v>
      </c>
      <c r="I126">
        <v>0</v>
      </c>
      <c r="J126">
        <v>0</v>
      </c>
      <c r="K126" t="s">
        <v>275</v>
      </c>
    </row>
    <row r="127" spans="1:11">
      <c r="A127" s="45">
        <v>5</v>
      </c>
      <c r="B127" s="44"/>
      <c r="D127" t="s">
        <v>276</v>
      </c>
      <c r="E127">
        <v>0.125</v>
      </c>
      <c r="F127">
        <v>0</v>
      </c>
      <c r="G127">
        <v>0</v>
      </c>
      <c r="H127">
        <v>0.125</v>
      </c>
      <c r="I127">
        <v>0</v>
      </c>
      <c r="J127">
        <v>216</v>
      </c>
      <c r="K127" t="s">
        <v>277</v>
      </c>
    </row>
    <row r="128" spans="1:11">
      <c r="A128" s="44"/>
      <c r="B128" s="44"/>
      <c r="D128">
        <v>450</v>
      </c>
    </row>
    <row r="129" spans="1:11">
      <c r="A129" s="44"/>
      <c r="B129" s="44">
        <f>E132-E129</f>
        <v>5</v>
      </c>
      <c r="D129" t="s">
        <v>278</v>
      </c>
      <c r="E129">
        <v>116.125</v>
      </c>
      <c r="F129">
        <v>0</v>
      </c>
      <c r="G129">
        <v>0</v>
      </c>
      <c r="H129">
        <v>0</v>
      </c>
      <c r="I129">
        <v>0</v>
      </c>
      <c r="J129">
        <v>8</v>
      </c>
      <c r="K129" t="s">
        <v>279</v>
      </c>
    </row>
    <row r="130" spans="1:11">
      <c r="A130" s="45">
        <v>5</v>
      </c>
      <c r="B130" s="44"/>
      <c r="D130" t="s">
        <v>280</v>
      </c>
      <c r="E130">
        <v>0.125</v>
      </c>
      <c r="F130">
        <v>0</v>
      </c>
      <c r="G130">
        <v>0</v>
      </c>
      <c r="H130">
        <v>0.125</v>
      </c>
      <c r="I130">
        <v>0</v>
      </c>
      <c r="J130">
        <v>5</v>
      </c>
      <c r="K130" t="s">
        <v>281</v>
      </c>
    </row>
    <row r="131" spans="1:11">
      <c r="A131" s="45"/>
      <c r="B131" s="44"/>
      <c r="D131">
        <v>455</v>
      </c>
    </row>
    <row r="132" spans="1:11">
      <c r="A132" s="45"/>
      <c r="B132" s="44">
        <f>E135-E132</f>
        <v>5</v>
      </c>
      <c r="D132" t="s">
        <v>282</v>
      </c>
      <c r="E132">
        <v>121.125</v>
      </c>
      <c r="F132">
        <v>0</v>
      </c>
      <c r="G132">
        <v>0</v>
      </c>
      <c r="H132">
        <v>0</v>
      </c>
      <c r="I132">
        <v>0</v>
      </c>
      <c r="J132">
        <v>0</v>
      </c>
      <c r="K132" t="s">
        <v>283</v>
      </c>
    </row>
    <row r="133" spans="1:11">
      <c r="A133" s="45">
        <v>5</v>
      </c>
      <c r="B133" s="44"/>
      <c r="D133" t="s">
        <v>284</v>
      </c>
      <c r="E133">
        <v>0.125</v>
      </c>
      <c r="F133">
        <v>0</v>
      </c>
      <c r="G133">
        <v>0</v>
      </c>
      <c r="H133">
        <v>0.125</v>
      </c>
      <c r="I133">
        <v>0</v>
      </c>
      <c r="J133">
        <v>13</v>
      </c>
      <c r="K133" t="s">
        <v>285</v>
      </c>
    </row>
    <row r="134" spans="1:11">
      <c r="A134" s="44"/>
      <c r="B134" s="44"/>
      <c r="D134">
        <v>460</v>
      </c>
    </row>
    <row r="135" spans="1:11">
      <c r="A135" s="44"/>
      <c r="B135" s="44">
        <f>E138-E135</f>
        <v>5</v>
      </c>
      <c r="D135" t="s">
        <v>286</v>
      </c>
      <c r="E135">
        <v>126.125</v>
      </c>
      <c r="F135">
        <v>0</v>
      </c>
      <c r="G135">
        <v>0</v>
      </c>
      <c r="H135">
        <v>0</v>
      </c>
      <c r="I135">
        <v>0</v>
      </c>
      <c r="J135">
        <v>0</v>
      </c>
      <c r="K135" t="s">
        <v>287</v>
      </c>
    </row>
    <row r="136" spans="1:11">
      <c r="A136" s="44">
        <f>E136-E139</f>
        <v>0.125</v>
      </c>
      <c r="B136" s="44"/>
      <c r="D136" t="s">
        <v>288</v>
      </c>
      <c r="E136">
        <v>0.125</v>
      </c>
      <c r="F136">
        <v>0</v>
      </c>
      <c r="G136">
        <v>0</v>
      </c>
      <c r="H136">
        <v>0.125</v>
      </c>
      <c r="I136">
        <v>0</v>
      </c>
      <c r="J136">
        <v>165</v>
      </c>
      <c r="K136" t="s">
        <v>289</v>
      </c>
    </row>
    <row r="137" spans="1:11">
      <c r="A137" s="44"/>
      <c r="B137" s="44"/>
      <c r="D137">
        <v>465</v>
      </c>
    </row>
    <row r="138" spans="1:11">
      <c r="A138" s="44"/>
      <c r="B138" s="44">
        <f>E141-E138</f>
        <v>-131.125</v>
      </c>
      <c r="D138" t="s">
        <v>290</v>
      </c>
      <c r="E138">
        <v>131.125</v>
      </c>
      <c r="F138">
        <v>0</v>
      </c>
      <c r="G138">
        <v>0</v>
      </c>
      <c r="H138">
        <v>0</v>
      </c>
      <c r="I138">
        <v>0</v>
      </c>
      <c r="J138">
        <v>0</v>
      </c>
      <c r="K138" t="s">
        <v>291</v>
      </c>
    </row>
    <row r="139" spans="1:11">
      <c r="A139" s="44">
        <f>E139-E142</f>
        <v>0</v>
      </c>
      <c r="B139" s="44"/>
    </row>
    <row r="140" spans="1:11">
      <c r="A140" s="44"/>
      <c r="B140" s="44"/>
    </row>
    <row r="141" spans="1:11">
      <c r="A141" s="44"/>
      <c r="B141" s="44">
        <f>E144-E141</f>
        <v>0</v>
      </c>
    </row>
    <row r="142" spans="1:11">
      <c r="A142" s="44">
        <f>E142-E145</f>
        <v>0</v>
      </c>
      <c r="B142" s="44"/>
    </row>
    <row r="143" spans="1:11">
      <c r="A143" s="44"/>
      <c r="B143" s="44"/>
    </row>
    <row r="144" spans="1:11">
      <c r="A144" s="44"/>
      <c r="B144" s="44">
        <f>E147-E144</f>
        <v>0</v>
      </c>
    </row>
    <row r="145" spans="1:2">
      <c r="A145" s="44">
        <f>E145-E148</f>
        <v>0</v>
      </c>
      <c r="B145" s="44"/>
    </row>
    <row r="146" spans="1:2">
      <c r="A146" s="44"/>
      <c r="B146" s="44"/>
    </row>
    <row r="147" spans="1:2">
      <c r="A147" s="44"/>
      <c r="B147" s="44">
        <f>E150-E147</f>
        <v>0</v>
      </c>
    </row>
    <row r="148" spans="1:2">
      <c r="A148" s="44">
        <f>E148-E151</f>
        <v>0</v>
      </c>
      <c r="B148" s="44"/>
    </row>
    <row r="149" spans="1:2">
      <c r="A149" s="44"/>
      <c r="B149" s="44"/>
    </row>
    <row r="150" spans="1:2">
      <c r="A150" s="44"/>
      <c r="B150" s="44">
        <f>E153-E150</f>
        <v>0</v>
      </c>
    </row>
    <row r="151" spans="1:2">
      <c r="A151" s="44">
        <f>E151-E154</f>
        <v>0</v>
      </c>
      <c r="B151" s="44"/>
    </row>
    <row r="152" spans="1:2">
      <c r="A152" s="44"/>
      <c r="B152" s="44"/>
    </row>
    <row r="153" spans="1:2">
      <c r="A153" s="44"/>
      <c r="B153" s="44">
        <f>E156-E153</f>
        <v>0</v>
      </c>
    </row>
    <row r="154" spans="1:2">
      <c r="A154" s="44">
        <f>E154-E157</f>
        <v>0</v>
      </c>
      <c r="B154" s="44"/>
    </row>
    <row r="155" spans="1:2">
      <c r="A155" s="44"/>
      <c r="B155" s="44"/>
    </row>
    <row r="156" spans="1:2">
      <c r="A156" s="44"/>
      <c r="B156" s="44">
        <f>E159-E156</f>
        <v>0</v>
      </c>
    </row>
    <row r="157" spans="1:2">
      <c r="A157" s="44">
        <f>E157-E160</f>
        <v>0</v>
      </c>
      <c r="B157" s="44"/>
    </row>
    <row r="158" spans="1:2">
      <c r="A158" s="44"/>
      <c r="B158" s="44"/>
    </row>
    <row r="159" spans="1:2">
      <c r="A159" s="44"/>
      <c r="B159" s="44">
        <f>E162-E159</f>
        <v>0</v>
      </c>
    </row>
    <row r="160" spans="1:2">
      <c r="A160" s="44">
        <f>E160-E163</f>
        <v>0</v>
      </c>
      <c r="B160" s="44"/>
    </row>
    <row r="161" spans="1:2">
      <c r="A161" s="44"/>
      <c r="B161" s="44"/>
    </row>
    <row r="162" spans="1:2">
      <c r="A162" s="44"/>
      <c r="B162" s="44">
        <f>E165-E162</f>
        <v>0</v>
      </c>
    </row>
    <row r="163" spans="1:2">
      <c r="A163" s="44">
        <f>E163-E166</f>
        <v>0</v>
      </c>
      <c r="B163" s="44"/>
    </row>
    <row r="164" spans="1:2">
      <c r="A164" s="44"/>
      <c r="B164" s="44"/>
    </row>
    <row r="165" spans="1:2">
      <c r="A165" s="44"/>
      <c r="B165" s="44">
        <f>E168-E165</f>
        <v>0</v>
      </c>
    </row>
    <row r="166" spans="1:2">
      <c r="A166" s="44">
        <f>E166-E169</f>
        <v>0</v>
      </c>
      <c r="B166" s="44"/>
    </row>
    <row r="167" spans="1:2">
      <c r="A167" s="44"/>
      <c r="B167" s="44"/>
    </row>
    <row r="168" spans="1:2">
      <c r="A168" s="44"/>
      <c r="B168" s="44">
        <f>E171-E168</f>
        <v>0</v>
      </c>
    </row>
    <row r="169" spans="1:2">
      <c r="A169" s="44">
        <f>E169-E172</f>
        <v>0</v>
      </c>
      <c r="B169" s="44"/>
    </row>
    <row r="170" spans="1:2">
      <c r="A170" s="44"/>
      <c r="B170" s="44"/>
    </row>
    <row r="171" spans="1:2">
      <c r="A171" s="44"/>
      <c r="B171" s="44">
        <f>E174-E171</f>
        <v>0</v>
      </c>
    </row>
    <row r="172" spans="1:2">
      <c r="A172" s="44">
        <f>E172-E175</f>
        <v>0</v>
      </c>
      <c r="B172" s="44"/>
    </row>
    <row r="173" spans="1:2">
      <c r="A173" s="44"/>
      <c r="B173" s="44"/>
    </row>
    <row r="174" spans="1:2">
      <c r="A174" s="44"/>
      <c r="B174" s="44">
        <f>E177-E174</f>
        <v>0</v>
      </c>
    </row>
    <row r="175" spans="1:2">
      <c r="A175" s="44">
        <f>E175-E178</f>
        <v>0</v>
      </c>
      <c r="B175" s="44"/>
    </row>
    <row r="176" spans="1:2">
      <c r="A176" s="44"/>
      <c r="B176" s="44"/>
    </row>
    <row r="177" spans="1:2">
      <c r="A177" s="44"/>
      <c r="B177" s="44">
        <f>E180-E177</f>
        <v>0</v>
      </c>
    </row>
    <row r="178" spans="1:2">
      <c r="A178" s="44">
        <f>E178-E181</f>
        <v>0</v>
      </c>
      <c r="B178" s="44"/>
    </row>
    <row r="179" spans="1:2">
      <c r="A179" s="44"/>
      <c r="B179" s="44"/>
    </row>
    <row r="180" spans="1:2">
      <c r="A180" s="44"/>
      <c r="B180" s="44">
        <f>E183-E180</f>
        <v>0</v>
      </c>
    </row>
    <row r="181" spans="1:2">
      <c r="A181" s="44">
        <f>E181-E184</f>
        <v>0</v>
      </c>
      <c r="B181" s="44"/>
    </row>
    <row r="182" spans="1:2">
      <c r="A182" s="44"/>
      <c r="B182" s="44"/>
    </row>
    <row r="183" spans="1:2">
      <c r="A183" s="44"/>
      <c r="B183" s="44">
        <f>E186-E183</f>
        <v>0</v>
      </c>
    </row>
    <row r="184" spans="1:2">
      <c r="A184" s="45">
        <v>5</v>
      </c>
      <c r="B184" s="44"/>
    </row>
    <row r="185" spans="1:2">
      <c r="A185" s="45"/>
      <c r="B185" s="44"/>
    </row>
    <row r="186" spans="1:2">
      <c r="A186" s="45"/>
      <c r="B186" s="44">
        <f>E189-E186</f>
        <v>0</v>
      </c>
    </row>
    <row r="187" spans="1:2">
      <c r="A187" s="45">
        <v>5</v>
      </c>
      <c r="B187" s="44"/>
    </row>
    <row r="188" spans="1:2">
      <c r="A188" s="44"/>
      <c r="B188" s="44"/>
    </row>
    <row r="189" spans="1:2">
      <c r="A189" s="44"/>
      <c r="B189" s="44">
        <f>E192-E189</f>
        <v>0</v>
      </c>
    </row>
    <row r="190" spans="1:2">
      <c r="A190" s="45">
        <v>5</v>
      </c>
      <c r="B190" s="44"/>
    </row>
    <row r="191" spans="1:2">
      <c r="A191" s="45"/>
      <c r="B191" s="44"/>
    </row>
    <row r="192" spans="1:2">
      <c r="A192" s="45"/>
      <c r="B192" s="44" t="e">
        <f>#REF!-E192</f>
        <v>#REF!</v>
      </c>
    </row>
    <row r="193" spans="1:2">
      <c r="A193" s="45">
        <v>5</v>
      </c>
      <c r="B193" s="4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Grain</vt:lpstr>
      <vt:lpstr>Sheet2</vt:lpstr>
      <vt:lpstr>Sheet3</vt:lpstr>
      <vt:lpstr>Sheet1</vt:lpstr>
    </vt:vector>
  </TitlesOfParts>
  <Company>Wells Fargo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Burgett, Brian</dc:creator>
  <cp:lastModifiedBy>Brian Burgett</cp:lastModifiedBy>
  <dcterms:created xsi:type="dcterms:W3CDTF">2014-08-22T19:42:08Z</dcterms:created>
  <dcterms:modified xsi:type="dcterms:W3CDTF">2014-10-13T16:37:53Z</dcterms:modified>
</cp:coreProperties>
</file>